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č.10_Vysvětlení č.10\Přílohy\"/>
    </mc:Choice>
  </mc:AlternateContent>
  <bookViews>
    <workbookView xWindow="0" yWindow="0" windowWidth="22335" windowHeight="8670"/>
  </bookViews>
  <sheets>
    <sheet name="SO 02-19-14" sheetId="1" r:id="rId1"/>
  </sheets>
  <calcPr calcId="152511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9" i="1" l="1"/>
  <c r="Q8" i="1" s="1"/>
  <c r="I8" i="1" s="1"/>
  <c r="I13" i="1"/>
  <c r="O13" i="1" s="1"/>
  <c r="I17" i="1"/>
  <c r="O17" i="1" s="1"/>
  <c r="I21" i="1"/>
  <c r="O21" i="1"/>
  <c r="I25" i="1"/>
  <c r="O25" i="1"/>
  <c r="I29" i="1"/>
  <c r="O29" i="1" s="1"/>
  <c r="I33" i="1"/>
  <c r="O33" i="1" s="1"/>
  <c r="I37" i="1"/>
  <c r="O37" i="1"/>
  <c r="I41" i="1"/>
  <c r="O41" i="1"/>
  <c r="I46" i="1"/>
  <c r="I50" i="1"/>
  <c r="O50" i="1" s="1"/>
  <c r="I54" i="1"/>
  <c r="O54" i="1" s="1"/>
  <c r="I62" i="1"/>
  <c r="O62" i="1"/>
  <c r="I66" i="1"/>
  <c r="O66" i="1"/>
  <c r="I70" i="1"/>
  <c r="O70" i="1"/>
  <c r="I74" i="1"/>
  <c r="O74" i="1" s="1"/>
  <c r="I79" i="1"/>
  <c r="O79" i="1" s="1"/>
  <c r="I83" i="1"/>
  <c r="O83" i="1" s="1"/>
  <c r="I87" i="1"/>
  <c r="O87" i="1"/>
  <c r="I91" i="1"/>
  <c r="O91" i="1"/>
  <c r="I96" i="1"/>
  <c r="O96" i="1"/>
  <c r="I100" i="1"/>
  <c r="Q95" i="1" s="1"/>
  <c r="I95" i="1" s="1"/>
  <c r="O100" i="1"/>
  <c r="I105" i="1"/>
  <c r="O105" i="1"/>
  <c r="I109" i="1"/>
  <c r="O109" i="1" s="1"/>
  <c r="I113" i="1"/>
  <c r="O113" i="1"/>
  <c r="I118" i="1"/>
  <c r="O118" i="1"/>
  <c r="I122" i="1"/>
  <c r="O122" i="1"/>
  <c r="I126" i="1"/>
  <c r="O126" i="1" s="1"/>
  <c r="I130" i="1"/>
  <c r="O130" i="1" s="1"/>
  <c r="I134" i="1"/>
  <c r="O134" i="1"/>
  <c r="I138" i="1"/>
  <c r="O138" i="1"/>
  <c r="I143" i="1"/>
  <c r="Q142" i="1" s="1"/>
  <c r="I142" i="1" s="1"/>
  <c r="I147" i="1"/>
  <c r="O147" i="1" s="1"/>
  <c r="I151" i="1"/>
  <c r="O151" i="1" s="1"/>
  <c r="I155" i="1"/>
  <c r="O155" i="1"/>
  <c r="I159" i="1"/>
  <c r="O159" i="1"/>
  <c r="Q45" i="1" l="1"/>
  <c r="I45" i="1" s="1"/>
  <c r="Q117" i="1"/>
  <c r="I117" i="1" s="1"/>
  <c r="R104" i="1"/>
  <c r="O104" i="1" s="1"/>
  <c r="R95" i="1"/>
  <c r="O95" i="1" s="1"/>
  <c r="Q78" i="1"/>
  <c r="I78" i="1" s="1"/>
  <c r="R117" i="1"/>
  <c r="O117" i="1" s="1"/>
  <c r="O143" i="1"/>
  <c r="R142" i="1" s="1"/>
  <c r="O142" i="1" s="1"/>
  <c r="Q104" i="1"/>
  <c r="I104" i="1" s="1"/>
  <c r="O46" i="1"/>
  <c r="R45" i="1" s="1"/>
  <c r="O45" i="1" s="1"/>
  <c r="O9" i="1"/>
  <c r="R78" i="1"/>
  <c r="O78" i="1" s="1"/>
  <c r="R8" i="1"/>
  <c r="O8" i="1" s="1"/>
  <c r="I3" i="1" l="1"/>
  <c r="O2" i="1"/>
</calcChain>
</file>

<file path=xl/sharedStrings.xml><?xml version="1.0" encoding="utf-8"?>
<sst xmlns="http://schemas.openxmlformats.org/spreadsheetml/2006/main" count="534" uniqueCount="207">
  <si>
    <t/>
  </si>
  <si>
    <t>TS</t>
  </si>
  <si>
    <t>VV</t>
  </si>
  <si>
    <t>Technická specifikace: zahrnuje veškeré náklady spojené s objednatelem požadovanými pracemi</t>
  </si>
  <si>
    <t>PP</t>
  </si>
  <si>
    <t>1</t>
  </si>
  <si>
    <t>KUS</t>
  </si>
  <si>
    <t>Ostatní požadavky - vypracování dokumentace</t>
  </si>
  <si>
    <t>R1_02940</t>
  </si>
  <si>
    <t>36</t>
  </si>
  <si>
    <t>P</t>
  </si>
  <si>
    <t>1. Položka obsahuje:   – veškeré poplatky provozovateli skládky, recyklační linky nebo jiného zařízení na zpracování nebo likvidaci odpadů související s převzetím, uložením, zpracováním nebo likvidací odpadu  2. Položka neobsahuje:   – náklady spojené s dopravou odpadu z místa stavby na místo převzetí provozovatelem skládky, recyklační linky nebo jiného zařízení na zpracování nebo likvidaci odpadů  3. Způsob měření:  Tunou se rozumí hmotnost odpadu vytříděného v souladu se zákonem č. 185/2001 Sb., o nakládání s odpady, v platném znění.</t>
  </si>
  <si>
    <t>1*2.5=2,500 [A]</t>
  </si>
  <si>
    <t>POPLATKY ZA LIKVIDACŮ ODPADŮ NEKONTAMINOVANÝCH - 17 05 04  KAMENNÁ SUŤ</t>
  </si>
  <si>
    <t>T</t>
  </si>
  <si>
    <t>015330</t>
  </si>
  <si>
    <t>35</t>
  </si>
  <si>
    <t>2.45*2.4=5,880 [A]</t>
  </si>
  <si>
    <t>POPLATKY ZA LIKVIDACŮ ODPADŮ NEKONTAMINOVANÝCH - 17 01 01  BETON Z DEMOLIC OBJEKTŮ, ZÁKLADŮ TV</t>
  </si>
  <si>
    <t>015140</t>
  </si>
  <si>
    <t>34</t>
  </si>
  <si>
    <t>viz pol.968131.5*1.8=2,700 [A]</t>
  </si>
  <si>
    <t>POPLATKY ZA LIKVIDACŮ ODPADŮ NEKONTAMINOVANÝCH - 17 01 02  STAVEBNÍ A DEMOLIČNÍ SUŤ (CIHLY)</t>
  </si>
  <si>
    <t>015120</t>
  </si>
  <si>
    <t>33</t>
  </si>
  <si>
    <t>viz pol.1294061.5*2.1=129,150 [A] 
viz pol.1317362.45*2.1=5,145 [B] 
Celkem: A+B=134,295 [C]</t>
  </si>
  <si>
    <t>POPLATKY ZA LIKVIDACŮ ODPADŮ NEKONTAMINOVANÝCH - 17 05 04  VYTĚŽENÉ ZEMINY A HORNINY -  I. TŘÍDA TĚŽITELNOSTI</t>
  </si>
  <si>
    <t>015111</t>
  </si>
  <si>
    <t>32</t>
  </si>
  <si>
    <t>Ostatné</t>
  </si>
  <si>
    <t>OST</t>
  </si>
  <si>
    <t>SD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</si>
  <si>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- položka zahrnuje veškeré další práce plynoucí z technologického předpisu a z platných předpisů</t>
  </si>
  <si>
    <t>VYSEKÁNÍ OTVORŮ, KAPES, RÝH V CIHELNÉM ZDIVU</t>
  </si>
  <si>
    <t>M3</t>
  </si>
  <si>
    <t>96813</t>
  </si>
  <si>
    <t>31</t>
  </si>
  <si>
    <t>VYSEKÁNÍ OTVORŮ, KAPES, RÝH V KAMENNÉM ZDIVU NA MC</t>
  </si>
  <si>
    <t>968122</t>
  </si>
  <si>
    <t>30</t>
  </si>
  <si>
    <t>Položka zahrnuje samostatnou dopravu suti a vybouraných hmot. Množství se určí jako součin hmotnosti [t] a požadované vzdálenosti [km].</t>
  </si>
  <si>
    <t>odvoz do 25km(20+5)5*2.45*2.4=29,400 [A]</t>
  </si>
  <si>
    <t>BOURÁNÍ KONSTRUKCÍ ZE ŽELEZOBETONU - DOPRAVA</t>
  </si>
  <si>
    <t>tkm</t>
  </si>
  <si>
    <t>96616B</t>
  </si>
  <si>
    <t>29</t>
  </si>
  <si>
    <t>položka zahrnuje:  - rozbourání konstrukce bez ohledu na použitou technologii  - veškeré pomocné konstrukce (lešení a pod.)  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- veškeré další práce plynoucí z technologického předpisu a z platných předpisů</t>
  </si>
  <si>
    <t>stávající římsy-šikmá část1.65=1,650 [A] 
stávající římsy-vodorovná část0.8=0,800 [B] 
Celkem: A+B=2,450 [C]</t>
  </si>
  <si>
    <t>BOURÁNÍ KONSTRUKCÍ ZE ŽELEZOBETONU S ODVOZEM DO 20KM</t>
  </si>
  <si>
    <t>966168</t>
  </si>
  <si>
    <t>28</t>
  </si>
  <si>
    <t>položka zahrnuje očištění předepsaným způsobem včetně odklizení vzniklého odpadu</t>
  </si>
  <si>
    <t>klenba84=84,000 [A] 
opory56=56,000 [B] 
křídla14=14,000 [C] 
Celkem: A+B+C=154,000 [D]</t>
  </si>
  <si>
    <t>OČIŠTĚNÍ ZDIVA OTRYSKÁNÍM TLAKOVOU VODOU DO 500 BARŮ</t>
  </si>
  <si>
    <t>m2</t>
  </si>
  <si>
    <t>938442</t>
  </si>
  <si>
    <t>27</t>
  </si>
  <si>
    <t>položka zahrnuje:  dodání zábradlí včetně předepsané povrchové úpravy  kotvení sloupků, t.j. kotevní desky, šrouby z nerez oceli, vrty a zálivku, pokud zadávací dokumentace nestanoví jinak  případné nivelační hmoty pod kotevní desky</t>
  </si>
  <si>
    <t>5.2+2.378*2=9,956 [A]</t>
  </si>
  <si>
    <t>ZÁBRADLÍ MOSTNÍ S VODOR MADLY - DODÁVKA A MONTÁŽ</t>
  </si>
  <si>
    <t>m</t>
  </si>
  <si>
    <t>9112A1</t>
  </si>
  <si>
    <t>26</t>
  </si>
  <si>
    <t>Ostatné konštrukcie a práce-búranie</t>
  </si>
  <si>
    <t>9</t>
  </si>
  <si>
    <t>položka zahrnuje:  dodávku veškerého materiálu potřebného pro předepsanou úpravu v předepsané kvalitě  vyčištění spar (vyškrábání), vypláchnutí spar vodou, očištění povrchu  spárování  odklizení suti a přebytečného materiálu  potřebná lešení</t>
  </si>
  <si>
    <t>cihelná klenba286/17=16,824 [A] 
kam.opěry27/7=3,857 [B] 
kam.křídla34/12=2,833 [C] 
Celkem: A+B+C=23,514 [D]</t>
  </si>
  <si>
    <t>SPÁROVÁNÍ STARÉHO ZDIVA ZVLÁŠT MALTOU</t>
  </si>
  <si>
    <t>62747</t>
  </si>
  <si>
    <t>25</t>
  </si>
  <si>
    <t>100=100,000 [A]</t>
  </si>
  <si>
    <t>SPÁROVÁNÍ STARÉHO ZDIVA CEMENTOVOU MALTOU</t>
  </si>
  <si>
    <t>62745</t>
  </si>
  <si>
    <t>24</t>
  </si>
  <si>
    <t>položka zahrnuje:  dodávku veškerého materiálu potřebného pro předepsanou úpravu v předepsané kvalitě  nutné vyspravení podkladu, případně zatření spar zdiva  položení vrstvy v předepsané tloušťce  potřebná lešení a podpěrné konstrukce</t>
  </si>
  <si>
    <t>SPOJOVACÍ MŮSTEK MEZI STARÝM A NOVÝM BETONEM</t>
  </si>
  <si>
    <t>62631</t>
  </si>
  <si>
    <t>23</t>
  </si>
  <si>
    <t>Úpravy povrchov, podlahy, osadenie</t>
  </si>
  <si>
    <t>6</t>
  </si>
  <si>
    <t>položka zahrnuje:  - nutné zemní práce (svahování, úpravu pláně a pod.)  - zřízení spojovací vrstvy  - zřízení lože dlažby z cementové malty předepsané kvality a předepsané tloušťky  - dodávku a položení dlažby z lomového kamene do předepsaného tvaru  - spárování, těsnění, tmelení a vyplnění spar MC případně s vyklínováním  - úprava povrchu pro odvedení srážkové vody  - nezahrnuje podklad pod dlažbu, vykazuje se samostatně položkami SD 45</t>
  </si>
  <si>
    <t>7*0.2=1,400 [A]</t>
  </si>
  <si>
    <t>DLAŽBY Z LOMOVÉHO KAMENE NA MC</t>
  </si>
  <si>
    <t>465512</t>
  </si>
  <si>
    <t>22</t>
  </si>
  <si>
    <t>- dodání čerstvého betonu (betonové směsi) požadované kvality, jeho uložení do požadovaného tvaru při jakékoliv hustotě výztuže, konzistenci čerstvého betonu a způsobu hutnění, ošetření a ochranu betonu,  - zhotovení nepropustného, mrazuvzdorného betonu a betonu požadované trvanlivosti a vlastností,  - užití potřebných přísad a technologií výroby betonu,  - zřízení pracovních a dilatačních spar, včetně potřebných úprav, výplně, vložek, opracování, očištění a ošetření,  - bednění požadovaných konstr. (i ztracené) s úpravou dle požadované kvality povrchu betonu, včetně odbedňovacích a odskružovacích prostředků,  - podpěrné konstr. (skruže) a lešení všech druhů pro bednění, uložení čerstvého betonu, výztuže a doplňkových konstr., vč. požadovaných otvorů, ochranných a bezpečnostních opatření a základů těchto konstrukcí a lešení,  - vytvoření kotevních čel, kapes, nálitků, a sedel,  - zřízení všech požadovaných otvorů, kapes, výklenků, prostupů, dutin, drážek a pod., vč. ztížení práce a úprav kolem nich,  - úpravy pro osazení výztuže, doplňkových konstrukcí a vybavení,  - úpravy povrchu pro položení požadované izolace, povlaků a nátěrů, případně vyspravení,  - ztížení práce u kabelových a injektážních trubek a ostatních zařízení osazovaných do betonu,  - konstrukce betonových kloubů, upevnění kotevních prvků a doplňkových konstrukcí,  - nátěry zabraňující soudržnost betonu a bednění,  - výplň, těsnění a tmelení spar a spojů,  - opatření povrchů betonu izolací proti zemní vlhkosti v částech, kde přijdou do styku se zeminou nebo kamenivem,  - případné zřízení spojovací vrstvy u základů,  - úpravy pro osazení zařízení ochrany konstrukce proti vlivu bludných proudů</t>
  </si>
  <si>
    <t>podkl.bet.pod kam.dažbu7*0.15=1,050 [A]</t>
  </si>
  <si>
    <t>PODKLADNÍ A VÝPLŇOVÉ VRSTVY Z PROSTÉHO BETONU C25/30</t>
  </si>
  <si>
    <t>451314</t>
  </si>
  <si>
    <t>21</t>
  </si>
  <si>
    <t>Vodorovné konštrukcie</t>
  </si>
  <si>
    <t>4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</si>
  <si>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</si>
  <si>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PŘEZDĚNÍ ZDÍ Z KAMENNÉHO ZDIVA</t>
  </si>
  <si>
    <t>PŘEZDĚNÍ ZDIVA Z CIHEL</t>
  </si>
  <si>
    <t>R3272151</t>
  </si>
  <si>
    <t>20</t>
  </si>
  <si>
    <t>327215</t>
  </si>
  <si>
    <t>19</t>
  </si>
  <si>
    <t>položka zahrnuje:   - dodání betonářské výztuže v požadované kvalitě, stříhání, řezání, ohýbání a spojování do všech požadovaných tvarů (vč. armakošů) a uložení s požadovaným zajištěním polohy a krytí výztuže betonem,  - veškeré svary nebo jiné spoje výztuže,  - pomocné konstrukce a práce pro osazení a upevnění výztuže,  - zednické výpomoci pro montáž betonářské výztuže,  - úpravy výztuže pro osazení doplňkových konstrukcí,  - ochranu výztuže do doby jejího zabetonování,  - úpravy výztuže pro zřízení železobetonových kloubů, kotevních prvků, závěsných ok a doplňkových konstrukcí,  - veškerá opatření pro zajištění soudržnosti výztuže a betonu,  - vodivé propojení výztuže, které je součástí ochrany konstrukce proti vlivům bludných proudů, vyvedení do měřících skříní nebo míst pro měření bludných proudů (vlastní měřící skříně se uvádějí položkami SD 74)  - povrchovou antikorozní úpravu výztuže,  - separaci výztuže,  - osazení měřících zařízení a úpravy pro ně,  - osazení měřících skříní nebo míst pro měření bludných proudů.</t>
  </si>
  <si>
    <t>VÝZTUŽ ŘÍMS Z OCELI 10505, B500B</t>
  </si>
  <si>
    <t>317365</t>
  </si>
  <si>
    <t>18</t>
  </si>
  <si>
    <t>položka zahrnuje:  - dodání čerstvého betonu (betonové směsi) požadované kvality, jeho uložení do požadovaného tvaru při jakékoliv hustotě výztuže, konzistenci čerstvého betonu a způsobu hutnění, ošetření a ochranu betonu,  - zhotovení nepropustného, mrazuvzdorného betonu a betonu požadované trvanlivosti a vlastností,  - užití potřebných přísad a technologií výroby betonu,  - zřízení pracovních a dilatačních spar, včetně potřebných úprav, výplně, vložek, opracování, očištění a ošetření,  - bednění požadovaných konstr. (i ztracené) s úpravou dle požadované kvality povrchu betonu, včetně odbedňovacích a odskružovacích prostředků,  - podpěrné konstr. (skruže) a lešení všech druhů pro bednění, uložení čerstvého betonu, výztuže a doplňkových konstr., vč. požadovaných otvorů, ochranných a bezpečnostních opatření a základů těchto konstrukcí a lešení,  - vytvoření kotevních čel, kapes, nálitků, a sedel,  - zřízení všech požadovaných otvorů, kapes, výklenků, prostupů, dutin, drážek a pod., vč. ztížení práce a úprav kolem nich,  - úpravy pro osazení výztuže, doplňkových konstrukcí a vybavení,  - úpravy povrchu pro položení požadované izolace, povlaků a nátěrů, případně vyspravení,  - ztížení práce u kabelových a injektážních trubek a ostatních zařízení osazovaných do betonu,  - konstrukce betonových kloubů, upevnění kotevních prvků a doplňkových konstrukcí,  - nátěry zabraňující soudržnost betonu a bednění,  - výplň, těsnění a tmelení spar a spojů,  - opatření povrchů betonu izolací proti zemní vlhkosti v částech, kde přijdou do styku se zeminou nebo kamenivem,  - případné zřízení spojovací vrstvy u základů,  - úpravy pro osazení zařízení ochrany konstrukce proti vlivu bludných proudů</t>
  </si>
  <si>
    <t>ŘÍMSY ZE ŽELEZOBETONU DO C30/37</t>
  </si>
  <si>
    <t>317325</t>
  </si>
  <si>
    <t>17</t>
  </si>
  <si>
    <t>Zvislé a kompletné konštrukcie</t>
  </si>
  <si>
    <t>3</t>
  </si>
  <si>
    <t>18=18,000 [A]</t>
  </si>
  <si>
    <t>Technická specifikace  
Položka obsahuje kompletní práce, které jsou nutné pro předepsanou funkci kotvení.   
- dodání výztuže, spojek a dalšího potřebného materiálu  v požadované kvalitě, stříhání,  řezání,  úpravy tvaru a vytvoření svazků výztuže,  
- vysekání a vyčištění drážek v požadovaném tvaru  
- uložení  v požadovaném  tvaru  a prostoru,  upevnění výztuže s požadovaným zajištěním polohy a krytí chemickou maltou  
- pomocné konstrukce a práce pro uložení a upevnění výztuže a trub a všech potřebných zařízení  
- úprava výztuže pro osazení doplňkových konstrukcí,  
- ochrana výztuže do doby jejího zabetonování,  
- vodivé  propojení  výztuže, která je součástí ochrany konstrukce  proti vlivům bludných proudů, vyvedení do měřících skříní nebo míst.  
- povrchovou antikorozní úpravu výztuže,  
- separaci výztuže,  
- osazení měřicích zařízení a úpravy pro ně,</t>
  </si>
  <si>
    <t>SEŠITÍ TRHLIN METODOU DODATEČNĚ VLEPOVANÉ HELIKÁLNÍ NEREZ VÝSTUŽE - VČ. VYSEKÁNÍ DRÁŽEK A ZAPRAVENÍ CHEMICKOU MALTOU</t>
  </si>
  <si>
    <t>R28539</t>
  </si>
  <si>
    <t>16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</si>
  <si>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Položka zahrnuje veškerý materiál, výrobky a polotovary, včetně mimostaveništní a vnitrostaveništní dopravy (rovněž přesuny), včetně naložení a složení, případně s uložením.</t>
  </si>
  <si>
    <t>10=10,000 [A]</t>
  </si>
  <si>
    <t>INJEKTOVÁNÍ NÍZKOTLAKÉ Z CHEMICKÝCH POJIV NA POVRCHU</t>
  </si>
  <si>
    <t>INJEKTÁŽ VÝPLŇOVÁ MIKROCEMENTOVOU AKTIVOVANOU SUSPENZÍ</t>
  </si>
  <si>
    <t>R2816612</t>
  </si>
  <si>
    <t>15</t>
  </si>
  <si>
    <t>0.026+0.051+0.064=0,141 [A]</t>
  </si>
  <si>
    <t>INJEKTOVÁNÍ TRHLIN EPOXID</t>
  </si>
  <si>
    <t>R2816611</t>
  </si>
  <si>
    <t>14</t>
  </si>
  <si>
    <t>položka zahrnuje:  přemístění, montáž a demontáž vrtných souprav  svislou dopravu zeminy z vrtu  vodorovnou dopravu zeminy bez uložení na skládku  případně nutné pažení dočasné (včetně odpažení) i trvalé</t>
  </si>
  <si>
    <t>VRTY PRO KOTVENÍ A INJEKTÁŽ TŘ I NA POVRCHU D DO 16MM</t>
  </si>
  <si>
    <t>R2611121</t>
  </si>
  <si>
    <t>13</t>
  </si>
  <si>
    <t>položka zahrnuje dodávku předepsané kotvy, případně její protikorozní úpravu, její osazení do vrtu, zainjektování a napnutí, případně opěrné desky  nezahrnuje vrty</t>
  </si>
  <si>
    <t>KOTVENÍ NA POVRCHU Z BETONÁŘSKÉ VÝZTUŽE DL. DO 3M</t>
  </si>
  <si>
    <t>285361</t>
  </si>
  <si>
    <t>12</t>
  </si>
  <si>
    <t>VRTY PRO KOTVENÍ A INJEKTÁŽ TŘ VI NA POVRCHU D DO 25MM</t>
  </si>
  <si>
    <t>261613</t>
  </si>
  <si>
    <t>11</t>
  </si>
  <si>
    <t>pr.12mm20+7+7=34,000 [A]</t>
  </si>
  <si>
    <t>261112</t>
  </si>
  <si>
    <t>10</t>
  </si>
  <si>
    <t>Zakladanie</t>
  </si>
  <si>
    <t>2</t>
  </si>
  <si>
    <t>položka zahrnuje srovnání výškových rozdílů terénu</t>
  </si>
  <si>
    <t>ÚPRAVA POVRCHŮ SROVNÁNÍM ÚZEMÍ V TL DO 0,50M</t>
  </si>
  <si>
    <t>18215</t>
  </si>
  <si>
    <t>položka zahrnuje:  - kompletní provedení zemní konstrukce vč. výběru vhodného materiálu  - úprava ukládaného materiálu vlhčením, tříděním, promícháním nebo vysoušením, příp. jiné úpravy za účelem zlepšení jeho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a výplň jam a prohlubní v podloží  - úprava, očištění, ochrana a zhutnění podloží  - svahování, hutnění a uzavírání povrchů svahů  - zřízení lavic na svazích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  - zemina vytlačená potrubím o DN do 180mm se od kubatury obsypů neodečítá</t>
  </si>
  <si>
    <t>z výkopku11.2=11,200 [A]</t>
  </si>
  <si>
    <t>OBSYP POTRUBÍ A OBJEKTŮ SE ZHUTNĚNÍM</t>
  </si>
  <si>
    <t>17511</t>
  </si>
  <si>
    <t>8</t>
  </si>
  <si>
    <t>položka zahrnuje:  - kompletní provedení zemní konstrukce do předepsaného tvaru  - ošetření úložiště po celou dobu práce v něm vč. klimatických opatření  - ztížení v okolí vedení, konstrukcí a objektů a jejich dočasné zajištění  - ztížení provádění ve ztížených podmínkách a stísněných prostorech  - ztížené ukládání sypaniny pod vodu  - ukládání po vrstvách a po jiných nutných částech (figurách) vč. dosypávek  - spouštění a nošení materiálu  - úprava, očištění a ochrana podloží a svahů  - svahování, uzavírání povrchů svahů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</t>
  </si>
  <si>
    <t>ULOŽENÍ SYPANINY DO NÁSYPŮ A NA SKLÁDKY BEZ ZHUTNĚNÍ</t>
  </si>
  <si>
    <t>17120</t>
  </si>
  <si>
    <t>7</t>
  </si>
  <si>
    <t>položka zahrnuje příplatek k vodorovnému přemístění zeminy za každý další 1km nad 20km</t>
  </si>
  <si>
    <t>odvoz do 15km(12+3)3*2.45=7,350 [A]</t>
  </si>
  <si>
    <t>PŘÍPLATEK ZA DALŠÍ 1KM DOPRAVY ZEMINY</t>
  </si>
  <si>
    <t>131739</t>
  </si>
  <si>
    <t>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ruční vykopávky, odstranění kořenů a napadávek  - pažení, vzepření a rozepření vč. přepažování (vyjma štětových stěn)  - úpravu, ochranu a očištění dna, základové spáry, stěn a svahů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</si>
  <si>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>výkop pro odláždění2.45=2,450 [A]</t>
  </si>
  <si>
    <t>HLOUBENÍ JAM ZAPAŽ I NEPAŽ TŘ. I, ODVOZ DO 12KM</t>
  </si>
  <si>
    <t>131736</t>
  </si>
  <si>
    <t>5</t>
  </si>
  <si>
    <t>HLOUBENÍ JAM ZAPAŽ I NEPAŽ TŘ. I, ODVOZ DO 1KM</t>
  </si>
  <si>
    <t>131731</t>
  </si>
  <si>
    <t>Součástí položky je vodorovná a svislá doprava, přemístění, přeložení, manipulace s materiálem a uložení na skládku.   Nezahrnuje poplatek za skládku, který se vykazuje v položce 0141** (s výjimkou malého množství materiálu, kde je možné poplatek zahrnout do jednotkové ceny položky – tento fakt musí být uveden v doplňujícím textu k položce)</t>
  </si>
  <si>
    <t>410*0.15=61,500 [A]</t>
  </si>
  <si>
    <t>ČIŠTĚNÍ RÁMOVÝCH A KLENBOVÝCH PROPUSTŮ OD NÁNOSŮ</t>
  </si>
  <si>
    <t>12940</t>
  </si>
  <si>
    <t>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ruční vykopávky, odstranění kořenů a napadávek  - pažení, vzepření a rozepření vč. přepažování (vyjma štětových stěn)  - úpravu, ochranu a očištění dna, základové spáry, stěn a svahů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položka nezahrnuje:  - práce spojené s otvírkou zemníku</t>
  </si>
  <si>
    <t>VYKOPÁVKY ZE ZEMNÍKŮ A SKLÁDEK TŘ. I, ODVOZ DO 1KM</t>
  </si>
  <si>
    <t>125731</t>
  </si>
  <si>
    <t>položka zahrnuje sejmutí ornice bez ohledu na tloušťku vrstvy a její vodorovnou dopravu  nezahrnuje uložení na trvalou skládku</t>
  </si>
  <si>
    <t>7*0.1=0,700 [A]</t>
  </si>
  <si>
    <t>SEJMUTÍ ORNICE NEBO LESNÍ PŮDY</t>
  </si>
  <si>
    <t>12110</t>
  </si>
  <si>
    <t>Zemné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</si>
  <si>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</si>
  <si>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</si>
  <si>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</si>
  <si>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</si>
  <si>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</si>
  <si>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</si>
  <si>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</si>
  <si>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</si>
  <si>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</si>
  <si>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</si>
  <si>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</si>
  <si>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</si>
  <si>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</si>
  <si>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T.ú. Brno-Horní Heršpice - Střelice, propustek v km 143,550</t>
  </si>
  <si>
    <t>SO 02-19-14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</si>
  <si>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</si>
  <si>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</si>
  <si>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</si>
  <si>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</si>
  <si>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</si>
  <si>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</si>
  <si>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</si>
  <si>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</si>
  <si>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</si>
  <si>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</si>
  <si>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INJEKTOVÁNÍ VYSOKOTLAKÉ Z CHEMICKÝCH POJIV V PODZEMÍ</t>
  </si>
  <si>
    <t>zainjektování kotevní výstuže0,01 [A]</t>
  </si>
  <si>
    <t>Položka zahrnuje veškerý materiál, výrobky a polotovary, včetně mimostaveništní a vnitrostaveništní dopravy (rovněž přesuny), včetně naložení a složení, případně s uložením.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</si>
  <si>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Položka zahrnuje veškerý materiál, výrobky a polotovary, včetně mimostaveništní a vnitrostaveništní dopravy (rovněž přesuny), včetně naložení a složení, případně s uložením.</t>
  </si>
  <si>
    <r>
      <rPr>
        <i/>
        <sz val="10"/>
        <color rgb="FFFF0000"/>
        <rFont val="Arial"/>
        <family val="2"/>
        <charset val="238"/>
      </rPr>
      <t xml:space="preserve">20*(0,35+0,35) + 2*19*(0,35+0,35) </t>
    </r>
    <r>
      <rPr>
        <i/>
        <sz val="10"/>
        <rFont val="Arial"/>
        <family val="2"/>
        <charset val="238"/>
      </rPr>
      <t>[A]</t>
    </r>
  </si>
  <si>
    <t>SO 02-19-14_a</t>
  </si>
  <si>
    <t>Změna č. 1 ze dne 8.11.2019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</si>
</sst>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1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sz val="10"/>
      <color rgb="FFFF0000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9" fillId="4" borderId="1" xfId="0" applyFont="1" applyFill="1" applyBorder="1" applyAlignment="1">
      <alignment horizontal="right" vertical="center"/>
    </xf>
    <xf numFmtId="0" fontId="9" fillId="4" borderId="1" xfId="0" applyFont="1" applyFill="1" applyBorder="1">
      <alignment vertical="center"/>
    </xf>
    <xf numFmtId="0" fontId="9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/>
    </xf>
    <xf numFmtId="4" fontId="9" fillId="4" borderId="1" xfId="0" applyNumberFormat="1" applyFont="1" applyFill="1" applyBorder="1" applyAlignment="1">
      <alignment horizontal="center" vertical="center"/>
    </xf>
    <xf numFmtId="0" fontId="9" fillId="4" borderId="0" xfId="0" applyFont="1" applyFill="1">
      <alignment vertical="center"/>
    </xf>
    <xf numFmtId="0" fontId="9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6" fillId="0" borderId="1" xfId="0" applyFont="1" applyFill="1" applyBorder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0" xfId="0" applyFont="1" applyFill="1">
      <alignment vertical="center"/>
    </xf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2"/>
  <sheetViews>
    <sheetView tabSelected="1" zoomScaleNormal="100" workbookViewId="0">
      <pane ySplit="7" topLeftCell="A41" activePane="bottomLeft" state="frozen"/>
      <selection pane="bottomLeft" activeCell="F49" sqref="F49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199</v>
      </c>
      <c r="B1" s="23"/>
      <c r="C1" s="23"/>
      <c r="D1" s="23"/>
      <c r="E1" s="23" t="s">
        <v>198</v>
      </c>
      <c r="F1" s="23"/>
      <c r="G1" s="23"/>
      <c r="H1" s="50" t="s">
        <v>206</v>
      </c>
      <c r="I1" s="23"/>
      <c r="P1" t="s">
        <v>108</v>
      </c>
    </row>
    <row r="2" spans="1:18" ht="24.95" customHeight="1" x14ac:dyDescent="0.2">
      <c r="B2" s="23"/>
      <c r="C2" s="23"/>
      <c r="D2" s="23"/>
      <c r="E2" s="26" t="s">
        <v>197</v>
      </c>
      <c r="F2" s="23"/>
      <c r="G2" s="23"/>
      <c r="H2" s="12"/>
      <c r="I2" s="12"/>
      <c r="O2">
        <f>0+O8+O45+O78+O95+O104+O117+O142</f>
        <v>0</v>
      </c>
      <c r="P2" t="s">
        <v>108</v>
      </c>
    </row>
    <row r="3" spans="1:18" ht="15" customHeight="1" x14ac:dyDescent="0.2">
      <c r="A3" t="s">
        <v>196</v>
      </c>
      <c r="B3" s="25" t="s">
        <v>195</v>
      </c>
      <c r="C3" s="45" t="s">
        <v>194</v>
      </c>
      <c r="D3" s="46"/>
      <c r="E3" s="24" t="s">
        <v>193</v>
      </c>
      <c r="F3" s="23"/>
      <c r="G3" s="22"/>
      <c r="H3" s="49" t="s">
        <v>205</v>
      </c>
      <c r="I3" s="21">
        <f>0+I8+I45+I78+I95+I104+I117+I142</f>
        <v>0</v>
      </c>
      <c r="O3" t="s">
        <v>192</v>
      </c>
      <c r="P3" t="s">
        <v>139</v>
      </c>
    </row>
    <row r="4" spans="1:18" ht="15" customHeight="1" x14ac:dyDescent="0.2">
      <c r="A4" t="s">
        <v>191</v>
      </c>
      <c r="B4" s="20" t="s">
        <v>190</v>
      </c>
      <c r="C4" s="47" t="s">
        <v>189</v>
      </c>
      <c r="D4" s="48"/>
      <c r="E4" s="19" t="s">
        <v>188</v>
      </c>
      <c r="F4" s="12"/>
      <c r="G4" s="12"/>
      <c r="H4" s="16"/>
      <c r="I4" s="16"/>
      <c r="O4" t="s">
        <v>187</v>
      </c>
      <c r="P4" t="s">
        <v>139</v>
      </c>
    </row>
    <row r="5" spans="1:18" ht="12.75" customHeight="1" x14ac:dyDescent="0.2">
      <c r="A5" s="44" t="s">
        <v>186</v>
      </c>
      <c r="B5" s="44" t="s">
        <v>185</v>
      </c>
      <c r="C5" s="44" t="s">
        <v>184</v>
      </c>
      <c r="D5" s="44" t="s">
        <v>183</v>
      </c>
      <c r="E5" s="44" t="s">
        <v>182</v>
      </c>
      <c r="F5" s="44" t="s">
        <v>181</v>
      </c>
      <c r="G5" s="44" t="s">
        <v>180</v>
      </c>
      <c r="H5" s="44" t="s">
        <v>179</v>
      </c>
      <c r="I5" s="44"/>
      <c r="O5" t="s">
        <v>178</v>
      </c>
      <c r="P5" t="s">
        <v>139</v>
      </c>
    </row>
    <row r="6" spans="1:18" ht="12.75" customHeight="1" x14ac:dyDescent="0.2">
      <c r="A6" s="44"/>
      <c r="B6" s="44"/>
      <c r="C6" s="44"/>
      <c r="D6" s="44"/>
      <c r="E6" s="44"/>
      <c r="F6" s="44"/>
      <c r="G6" s="44"/>
      <c r="H6" s="18" t="s">
        <v>177</v>
      </c>
      <c r="I6" s="18" t="s">
        <v>176</v>
      </c>
    </row>
    <row r="7" spans="1:18" ht="12.75" customHeight="1" x14ac:dyDescent="0.2">
      <c r="A7" s="18" t="s">
        <v>175</v>
      </c>
      <c r="B7" s="18" t="s">
        <v>5</v>
      </c>
      <c r="C7" s="18" t="s">
        <v>139</v>
      </c>
      <c r="D7" s="18" t="s">
        <v>108</v>
      </c>
      <c r="E7" s="18" t="s">
        <v>91</v>
      </c>
      <c r="F7" s="18" t="s">
        <v>160</v>
      </c>
      <c r="G7" s="18" t="s">
        <v>79</v>
      </c>
      <c r="H7" s="18" t="s">
        <v>64</v>
      </c>
      <c r="I7" s="18" t="s">
        <v>137</v>
      </c>
    </row>
    <row r="8" spans="1:18" ht="12.75" customHeight="1" x14ac:dyDescent="0.2">
      <c r="A8" s="16" t="s">
        <v>31</v>
      </c>
      <c r="B8" s="16"/>
      <c r="C8" s="17" t="s">
        <v>5</v>
      </c>
      <c r="D8" s="16"/>
      <c r="E8" s="13" t="s">
        <v>174</v>
      </c>
      <c r="F8" s="16"/>
      <c r="G8" s="16"/>
      <c r="H8" s="16"/>
      <c r="I8" s="15">
        <f>0+Q8</f>
        <v>0</v>
      </c>
      <c r="O8">
        <f>0+R8</f>
        <v>0</v>
      </c>
      <c r="Q8">
        <f>0+I9+I13+I17+I21+I25+I29+I33+I37+I41</f>
        <v>0</v>
      </c>
      <c r="R8">
        <f>0+O9+O13+O17+O21+O25+O29+O33+O37+O41</f>
        <v>0</v>
      </c>
    </row>
    <row r="9" spans="1:18" x14ac:dyDescent="0.2">
      <c r="A9" s="9" t="s">
        <v>10</v>
      </c>
      <c r="B9" s="10" t="s">
        <v>5</v>
      </c>
      <c r="C9" s="10" t="s">
        <v>173</v>
      </c>
      <c r="D9" s="9" t="s">
        <v>0</v>
      </c>
      <c r="E9" s="8" t="s">
        <v>172</v>
      </c>
      <c r="F9" s="7" t="s">
        <v>34</v>
      </c>
      <c r="G9" s="6">
        <v>0.7</v>
      </c>
      <c r="H9" s="5">
        <v>0</v>
      </c>
      <c r="I9" s="5">
        <f>ROUND(ROUND(H9,2)*ROUND(G9,3),2)</f>
        <v>0</v>
      </c>
      <c r="O9">
        <f>(I9*15)/100</f>
        <v>0</v>
      </c>
      <c r="P9" t="s">
        <v>5</v>
      </c>
    </row>
    <row r="10" spans="1:18" x14ac:dyDescent="0.2">
      <c r="A10" s="4" t="s">
        <v>4</v>
      </c>
      <c r="E10" s="1" t="s">
        <v>172</v>
      </c>
    </row>
    <row r="11" spans="1:18" x14ac:dyDescent="0.2">
      <c r="A11" s="3" t="s">
        <v>2</v>
      </c>
      <c r="E11" s="2" t="s">
        <v>171</v>
      </c>
    </row>
    <row r="12" spans="1:18" ht="25.5" x14ac:dyDescent="0.2">
      <c r="A12" t="s">
        <v>1</v>
      </c>
      <c r="E12" s="1" t="s">
        <v>170</v>
      </c>
    </row>
    <row r="13" spans="1:18" x14ac:dyDescent="0.2">
      <c r="A13" s="9" t="s">
        <v>10</v>
      </c>
      <c r="B13" s="10" t="s">
        <v>139</v>
      </c>
      <c r="C13" s="10" t="s">
        <v>169</v>
      </c>
      <c r="D13" s="9" t="s">
        <v>0</v>
      </c>
      <c r="E13" s="8" t="s">
        <v>168</v>
      </c>
      <c r="F13" s="7" t="s">
        <v>34</v>
      </c>
      <c r="G13" s="6">
        <v>11.2</v>
      </c>
      <c r="H13" s="5">
        <v>0</v>
      </c>
      <c r="I13" s="5">
        <f>ROUND(ROUND(H13,2)*ROUND(G13,3),2)</f>
        <v>0</v>
      </c>
      <c r="O13">
        <f>(I13*15)/100</f>
        <v>0</v>
      </c>
      <c r="P13" t="s">
        <v>5</v>
      </c>
    </row>
    <row r="14" spans="1:18" x14ac:dyDescent="0.2">
      <c r="A14" s="4" t="s">
        <v>4</v>
      </c>
      <c r="E14" s="1" t="s">
        <v>168</v>
      </c>
    </row>
    <row r="15" spans="1:18" x14ac:dyDescent="0.2">
      <c r="A15" s="3" t="s">
        <v>2</v>
      </c>
      <c r="E15" s="2" t="s">
        <v>0</v>
      </c>
    </row>
    <row r="16" spans="1:18" ht="204" x14ac:dyDescent="0.2">
      <c r="A16" t="s">
        <v>1</v>
      </c>
      <c r="E16" s="1" t="s">
        <v>167</v>
      </c>
    </row>
    <row r="17" spans="1:16" x14ac:dyDescent="0.2">
      <c r="A17" s="9" t="s">
        <v>10</v>
      </c>
      <c r="B17" s="10" t="s">
        <v>108</v>
      </c>
      <c r="C17" s="10" t="s">
        <v>166</v>
      </c>
      <c r="D17" s="9" t="s">
        <v>0</v>
      </c>
      <c r="E17" s="8" t="s">
        <v>165</v>
      </c>
      <c r="F17" s="7" t="s">
        <v>34</v>
      </c>
      <c r="G17" s="6">
        <v>61.5</v>
      </c>
      <c r="H17" s="5">
        <v>0</v>
      </c>
      <c r="I17" s="5">
        <f>ROUND(ROUND(H17,2)*ROUND(G17,3),2)</f>
        <v>0</v>
      </c>
      <c r="O17">
        <f>(I17*15)/100</f>
        <v>0</v>
      </c>
      <c r="P17" t="s">
        <v>5</v>
      </c>
    </row>
    <row r="18" spans="1:16" x14ac:dyDescent="0.2">
      <c r="A18" s="4" t="s">
        <v>4</v>
      </c>
      <c r="E18" s="1" t="s">
        <v>165</v>
      </c>
    </row>
    <row r="19" spans="1:16" x14ac:dyDescent="0.2">
      <c r="A19" s="3" t="s">
        <v>2</v>
      </c>
      <c r="E19" s="2" t="s">
        <v>164</v>
      </c>
    </row>
    <row r="20" spans="1:16" ht="63.75" x14ac:dyDescent="0.2">
      <c r="A20" t="s">
        <v>1</v>
      </c>
      <c r="E20" s="1" t="s">
        <v>163</v>
      </c>
    </row>
    <row r="21" spans="1:16" x14ac:dyDescent="0.2">
      <c r="A21" s="9" t="s">
        <v>10</v>
      </c>
      <c r="B21" s="10" t="s">
        <v>91</v>
      </c>
      <c r="C21" s="10" t="s">
        <v>162</v>
      </c>
      <c r="D21" s="9" t="s">
        <v>0</v>
      </c>
      <c r="E21" s="8" t="s">
        <v>161</v>
      </c>
      <c r="F21" s="7" t="s">
        <v>34</v>
      </c>
      <c r="G21" s="6">
        <v>11.2</v>
      </c>
      <c r="H21" s="5">
        <v>0</v>
      </c>
      <c r="I21" s="5">
        <f>ROUND(ROUND(H21,2)*ROUND(G21,3),2)</f>
        <v>0</v>
      </c>
      <c r="O21">
        <f>(I21*15)/100</f>
        <v>0</v>
      </c>
      <c r="P21" t="s">
        <v>5</v>
      </c>
    </row>
    <row r="22" spans="1:16" x14ac:dyDescent="0.2">
      <c r="A22" s="4" t="s">
        <v>4</v>
      </c>
      <c r="E22" s="1" t="s">
        <v>161</v>
      </c>
    </row>
    <row r="23" spans="1:16" x14ac:dyDescent="0.2">
      <c r="A23" s="3" t="s">
        <v>2</v>
      </c>
      <c r="E23" s="2" t="s">
        <v>0</v>
      </c>
    </row>
    <row r="24" spans="1:16" ht="229.5" x14ac:dyDescent="0.2">
      <c r="A24" t="s">
        <v>1</v>
      </c>
      <c r="E24" s="1" t="s">
        <v>156</v>
      </c>
    </row>
    <row r="25" spans="1:16" x14ac:dyDescent="0.2">
      <c r="A25" s="9" t="s">
        <v>10</v>
      </c>
      <c r="B25" s="10" t="s">
        <v>160</v>
      </c>
      <c r="C25" s="10" t="s">
        <v>159</v>
      </c>
      <c r="D25" s="9" t="s">
        <v>0</v>
      </c>
      <c r="E25" s="8" t="s">
        <v>158</v>
      </c>
      <c r="F25" s="7" t="s">
        <v>34</v>
      </c>
      <c r="G25" s="6">
        <v>2.4500000000000002</v>
      </c>
      <c r="H25" s="5">
        <v>0</v>
      </c>
      <c r="I25" s="5">
        <f>ROUND(ROUND(H25,2)*ROUND(G25,3),2)</f>
        <v>0</v>
      </c>
      <c r="O25">
        <f>(I25*15)/100</f>
        <v>0</v>
      </c>
      <c r="P25" t="s">
        <v>5</v>
      </c>
    </row>
    <row r="26" spans="1:16" x14ac:dyDescent="0.2">
      <c r="A26" s="4" t="s">
        <v>4</v>
      </c>
      <c r="E26" s="1" t="s">
        <v>158</v>
      </c>
    </row>
    <row r="27" spans="1:16" x14ac:dyDescent="0.2">
      <c r="A27" s="3" t="s">
        <v>2</v>
      </c>
      <c r="E27" s="2" t="s">
        <v>157</v>
      </c>
    </row>
    <row r="28" spans="1:16" ht="229.5" x14ac:dyDescent="0.2">
      <c r="A28" t="s">
        <v>1</v>
      </c>
      <c r="E28" s="1" t="s">
        <v>156</v>
      </c>
    </row>
    <row r="29" spans="1:16" x14ac:dyDescent="0.2">
      <c r="A29" s="9" t="s">
        <v>10</v>
      </c>
      <c r="B29" s="10" t="s">
        <v>79</v>
      </c>
      <c r="C29" s="10" t="s">
        <v>155</v>
      </c>
      <c r="D29" s="9" t="s">
        <v>0</v>
      </c>
      <c r="E29" s="8" t="s">
        <v>154</v>
      </c>
      <c r="F29" s="7" t="s">
        <v>34</v>
      </c>
      <c r="G29" s="6">
        <v>7.35</v>
      </c>
      <c r="H29" s="5">
        <v>0</v>
      </c>
      <c r="I29" s="5">
        <f>ROUND(ROUND(H29,2)*ROUND(G29,3),2)</f>
        <v>0</v>
      </c>
      <c r="O29">
        <f>(I29*15)/100</f>
        <v>0</v>
      </c>
      <c r="P29" t="s">
        <v>5</v>
      </c>
    </row>
    <row r="30" spans="1:16" x14ac:dyDescent="0.2">
      <c r="A30" s="4" t="s">
        <v>4</v>
      </c>
      <c r="E30" s="1" t="s">
        <v>154</v>
      </c>
    </row>
    <row r="31" spans="1:16" x14ac:dyDescent="0.2">
      <c r="A31" s="3" t="s">
        <v>2</v>
      </c>
      <c r="E31" s="2" t="s">
        <v>153</v>
      </c>
    </row>
    <row r="32" spans="1:16" ht="25.5" x14ac:dyDescent="0.2">
      <c r="A32" t="s">
        <v>1</v>
      </c>
      <c r="E32" s="1" t="s">
        <v>152</v>
      </c>
    </row>
    <row r="33" spans="1:18" x14ac:dyDescent="0.2">
      <c r="A33" s="9" t="s">
        <v>10</v>
      </c>
      <c r="B33" s="10" t="s">
        <v>151</v>
      </c>
      <c r="C33" s="10" t="s">
        <v>150</v>
      </c>
      <c r="D33" s="9" t="s">
        <v>0</v>
      </c>
      <c r="E33" s="8" t="s">
        <v>149</v>
      </c>
      <c r="F33" s="7" t="s">
        <v>34</v>
      </c>
      <c r="G33" s="6">
        <v>11.2</v>
      </c>
      <c r="H33" s="5">
        <v>0</v>
      </c>
      <c r="I33" s="5">
        <f>ROUND(ROUND(H33,2)*ROUND(G33,3),2)</f>
        <v>0</v>
      </c>
      <c r="O33">
        <f>(I33*15)/100</f>
        <v>0</v>
      </c>
      <c r="P33" t="s">
        <v>5</v>
      </c>
    </row>
    <row r="34" spans="1:18" x14ac:dyDescent="0.2">
      <c r="A34" s="4" t="s">
        <v>4</v>
      </c>
      <c r="E34" s="1" t="s">
        <v>149</v>
      </c>
    </row>
    <row r="35" spans="1:18" x14ac:dyDescent="0.2">
      <c r="A35" s="3" t="s">
        <v>2</v>
      </c>
      <c r="E35" s="2" t="s">
        <v>0</v>
      </c>
    </row>
    <row r="36" spans="1:18" ht="127.5" x14ac:dyDescent="0.2">
      <c r="A36" t="s">
        <v>1</v>
      </c>
      <c r="E36" s="1" t="s">
        <v>148</v>
      </c>
    </row>
    <row r="37" spans="1:18" x14ac:dyDescent="0.2">
      <c r="A37" s="9" t="s">
        <v>10</v>
      </c>
      <c r="B37" s="10" t="s">
        <v>147</v>
      </c>
      <c r="C37" s="10" t="s">
        <v>146</v>
      </c>
      <c r="D37" s="9" t="s">
        <v>0</v>
      </c>
      <c r="E37" s="8" t="s">
        <v>145</v>
      </c>
      <c r="F37" s="7" t="s">
        <v>34</v>
      </c>
      <c r="G37" s="6">
        <v>11.2</v>
      </c>
      <c r="H37" s="5">
        <v>0</v>
      </c>
      <c r="I37" s="5">
        <f>ROUND(ROUND(H37,2)*ROUND(G37,3),2)</f>
        <v>0</v>
      </c>
      <c r="O37">
        <f>(I37*15)/100</f>
        <v>0</v>
      </c>
      <c r="P37" t="s">
        <v>5</v>
      </c>
    </row>
    <row r="38" spans="1:18" x14ac:dyDescent="0.2">
      <c r="A38" s="4" t="s">
        <v>4</v>
      </c>
      <c r="E38" s="1" t="s">
        <v>145</v>
      </c>
    </row>
    <row r="39" spans="1:18" x14ac:dyDescent="0.2">
      <c r="A39" s="3" t="s">
        <v>2</v>
      </c>
      <c r="E39" s="2" t="s">
        <v>144</v>
      </c>
    </row>
    <row r="40" spans="1:18" ht="204" x14ac:dyDescent="0.2">
      <c r="A40" t="s">
        <v>1</v>
      </c>
      <c r="E40" s="1" t="s">
        <v>143</v>
      </c>
    </row>
    <row r="41" spans="1:18" x14ac:dyDescent="0.2">
      <c r="A41" s="9" t="s">
        <v>10</v>
      </c>
      <c r="B41" s="10" t="s">
        <v>64</v>
      </c>
      <c r="C41" s="10" t="s">
        <v>142</v>
      </c>
      <c r="D41" s="9" t="s">
        <v>0</v>
      </c>
      <c r="E41" s="8" t="s">
        <v>141</v>
      </c>
      <c r="F41" s="7" t="s">
        <v>54</v>
      </c>
      <c r="G41" s="6">
        <v>20</v>
      </c>
      <c r="H41" s="5">
        <v>0</v>
      </c>
      <c r="I41" s="5">
        <f>ROUND(ROUND(H41,2)*ROUND(G41,3),2)</f>
        <v>0</v>
      </c>
      <c r="O41">
        <f>(I41*15)/100</f>
        <v>0</v>
      </c>
      <c r="P41" t="s">
        <v>5</v>
      </c>
    </row>
    <row r="42" spans="1:18" x14ac:dyDescent="0.2">
      <c r="A42" s="4" t="s">
        <v>4</v>
      </c>
      <c r="E42" s="1" t="s">
        <v>141</v>
      </c>
    </row>
    <row r="43" spans="1:18" x14ac:dyDescent="0.2">
      <c r="A43" s="3" t="s">
        <v>2</v>
      </c>
      <c r="E43" s="2" t="s">
        <v>0</v>
      </c>
    </row>
    <row r="44" spans="1:18" x14ac:dyDescent="0.2">
      <c r="A44" t="s">
        <v>1</v>
      </c>
      <c r="E44" s="1" t="s">
        <v>140</v>
      </c>
    </row>
    <row r="45" spans="1:18" ht="12.75" customHeight="1" x14ac:dyDescent="0.2">
      <c r="A45" s="12" t="s">
        <v>31</v>
      </c>
      <c r="B45" s="12"/>
      <c r="C45" s="14" t="s">
        <v>139</v>
      </c>
      <c r="D45" s="12"/>
      <c r="E45" s="13" t="s">
        <v>138</v>
      </c>
      <c r="F45" s="12"/>
      <c r="G45" s="12"/>
      <c r="H45" s="12"/>
      <c r="I45" s="11">
        <f>0+Q45</f>
        <v>0</v>
      </c>
      <c r="O45">
        <f>0+R45</f>
        <v>0</v>
      </c>
      <c r="Q45">
        <f>0+I46+I50+I54+I62+I66+I70+I74</f>
        <v>0</v>
      </c>
      <c r="R45">
        <f>0+O46+O50+O54+O62+O66+O70+O74</f>
        <v>0</v>
      </c>
    </row>
    <row r="46" spans="1:18" x14ac:dyDescent="0.2">
      <c r="A46" s="9" t="s">
        <v>10</v>
      </c>
      <c r="B46" s="10" t="s">
        <v>137</v>
      </c>
      <c r="C46" s="10" t="s">
        <v>136</v>
      </c>
      <c r="D46" s="9" t="s">
        <v>0</v>
      </c>
      <c r="E46" s="8" t="s">
        <v>125</v>
      </c>
      <c r="F46" s="7" t="s">
        <v>60</v>
      </c>
      <c r="G46" s="6">
        <v>34</v>
      </c>
      <c r="H46" s="5">
        <v>0</v>
      </c>
      <c r="I46" s="5">
        <f>ROUND(ROUND(H46,2)*ROUND(G46,3),2)</f>
        <v>0</v>
      </c>
      <c r="O46">
        <f>(I46*15)/100</f>
        <v>0</v>
      </c>
      <c r="P46" t="s">
        <v>5</v>
      </c>
    </row>
    <row r="47" spans="1:18" x14ac:dyDescent="0.2">
      <c r="A47" s="4" t="s">
        <v>4</v>
      </c>
      <c r="E47" s="1" t="s">
        <v>125</v>
      </c>
    </row>
    <row r="48" spans="1:18" x14ac:dyDescent="0.2">
      <c r="A48" s="3" t="s">
        <v>2</v>
      </c>
      <c r="E48" s="2" t="s">
        <v>135</v>
      </c>
    </row>
    <row r="49" spans="1:16" ht="38.25" x14ac:dyDescent="0.2">
      <c r="A49" t="s">
        <v>1</v>
      </c>
      <c r="E49" s="1" t="s">
        <v>124</v>
      </c>
    </row>
    <row r="50" spans="1:16" x14ac:dyDescent="0.2">
      <c r="A50" s="9" t="s">
        <v>10</v>
      </c>
      <c r="B50" s="10" t="s">
        <v>134</v>
      </c>
      <c r="C50" s="10" t="s">
        <v>133</v>
      </c>
      <c r="D50" s="9" t="s">
        <v>0</v>
      </c>
      <c r="E50" s="8" t="s">
        <v>132</v>
      </c>
      <c r="F50" s="7" t="s">
        <v>60</v>
      </c>
      <c r="G50" s="27">
        <v>40.6</v>
      </c>
      <c r="H50" s="5">
        <v>0</v>
      </c>
      <c r="I50" s="5">
        <f>ROUND(ROUND(H50,2)*ROUND(G50,3),2)</f>
        <v>0</v>
      </c>
      <c r="O50">
        <f>(I50*15)/100</f>
        <v>0</v>
      </c>
      <c r="P50" t="s">
        <v>5</v>
      </c>
    </row>
    <row r="51" spans="1:16" x14ac:dyDescent="0.2">
      <c r="A51" s="4" t="s">
        <v>4</v>
      </c>
      <c r="E51" s="1" t="s">
        <v>132</v>
      </c>
    </row>
    <row r="52" spans="1:16" x14ac:dyDescent="0.2">
      <c r="A52" s="3" t="s">
        <v>2</v>
      </c>
      <c r="E52" s="28" t="s">
        <v>204</v>
      </c>
    </row>
    <row r="53" spans="1:16" ht="38.25" x14ac:dyDescent="0.2">
      <c r="A53" t="s">
        <v>1</v>
      </c>
      <c r="E53" s="1" t="s">
        <v>124</v>
      </c>
    </row>
    <row r="54" spans="1:16" x14ac:dyDescent="0.2">
      <c r="A54" s="9" t="s">
        <v>10</v>
      </c>
      <c r="B54" s="29" t="s">
        <v>131</v>
      </c>
      <c r="C54" s="29" t="s">
        <v>130</v>
      </c>
      <c r="D54" s="30" t="s">
        <v>0</v>
      </c>
      <c r="E54" s="31" t="s">
        <v>129</v>
      </c>
      <c r="F54" s="32" t="s">
        <v>6</v>
      </c>
      <c r="G54" s="33">
        <v>85</v>
      </c>
      <c r="H54" s="34">
        <v>0</v>
      </c>
      <c r="I54" s="34">
        <f>ROUND(ROUND(H54,2)*ROUND(G54,3),2)</f>
        <v>0</v>
      </c>
      <c r="O54">
        <f>(I54*15)/100</f>
        <v>0</v>
      </c>
      <c r="P54" t="s">
        <v>5</v>
      </c>
    </row>
    <row r="55" spans="1:16" x14ac:dyDescent="0.2">
      <c r="A55" s="4" t="s">
        <v>4</v>
      </c>
      <c r="B55" s="35"/>
      <c r="C55" s="35"/>
      <c r="D55" s="35"/>
      <c r="E55" s="36" t="s">
        <v>129</v>
      </c>
      <c r="F55" s="35"/>
      <c r="G55" s="35"/>
      <c r="H55" s="35"/>
      <c r="I55" s="35"/>
    </row>
    <row r="56" spans="1:16" x14ac:dyDescent="0.2">
      <c r="A56" s="3" t="s">
        <v>2</v>
      </c>
      <c r="B56" s="35"/>
      <c r="C56" s="35"/>
      <c r="D56" s="35"/>
      <c r="E56" s="37" t="s">
        <v>0</v>
      </c>
      <c r="F56" s="35"/>
      <c r="G56" s="35"/>
      <c r="H56" s="35"/>
      <c r="I56" s="35"/>
    </row>
    <row r="57" spans="1:16" ht="25.5" x14ac:dyDescent="0.2">
      <c r="A57" t="s">
        <v>1</v>
      </c>
      <c r="B57" s="35"/>
      <c r="C57" s="35"/>
      <c r="D57" s="35"/>
      <c r="E57" s="38" t="s">
        <v>128</v>
      </c>
      <c r="F57" s="35"/>
      <c r="G57" s="35"/>
      <c r="H57" s="35"/>
      <c r="I57" s="35"/>
    </row>
    <row r="58" spans="1:16" x14ac:dyDescent="0.2">
      <c r="B58" s="39">
        <v>37</v>
      </c>
      <c r="C58" s="39">
        <v>282662</v>
      </c>
      <c r="D58" s="39"/>
      <c r="E58" s="40" t="s">
        <v>200</v>
      </c>
      <c r="F58" s="42" t="s">
        <v>34</v>
      </c>
      <c r="G58" s="42">
        <v>1E-3</v>
      </c>
      <c r="H58" s="43">
        <v>0</v>
      </c>
      <c r="I58" s="43">
        <v>0</v>
      </c>
    </row>
    <row r="59" spans="1:16" x14ac:dyDescent="0.2">
      <c r="B59" s="41"/>
      <c r="C59" s="41"/>
      <c r="D59" s="41"/>
      <c r="E59" s="40" t="s">
        <v>200</v>
      </c>
      <c r="F59" s="41"/>
      <c r="G59" s="41"/>
      <c r="H59" s="41"/>
      <c r="I59" s="41"/>
    </row>
    <row r="60" spans="1:16" x14ac:dyDescent="0.2">
      <c r="B60" s="41"/>
      <c r="C60" s="41"/>
      <c r="D60" s="41"/>
      <c r="E60" s="40" t="s">
        <v>201</v>
      </c>
      <c r="F60" s="41"/>
      <c r="G60" s="41"/>
      <c r="H60" s="41"/>
      <c r="I60" s="41"/>
    </row>
    <row r="61" spans="1:16" ht="76.5" customHeight="1" x14ac:dyDescent="0.2">
      <c r="B61" s="41"/>
      <c r="C61" s="41"/>
      <c r="D61" s="41"/>
      <c r="E61" s="40" t="s">
        <v>203</v>
      </c>
      <c r="F61" s="41"/>
      <c r="G61" s="41"/>
      <c r="H61" s="41"/>
      <c r="I61" s="41"/>
    </row>
    <row r="62" spans="1:16" ht="38.25" x14ac:dyDescent="0.2">
      <c r="A62" s="9" t="s">
        <v>10</v>
      </c>
      <c r="B62" s="10" t="s">
        <v>127</v>
      </c>
      <c r="C62" s="10" t="s">
        <v>126</v>
      </c>
      <c r="D62" s="9" t="s">
        <v>0</v>
      </c>
      <c r="E62" s="8" t="s">
        <v>202</v>
      </c>
      <c r="F62" s="7" t="s">
        <v>60</v>
      </c>
      <c r="G62" s="6">
        <v>170</v>
      </c>
      <c r="H62" s="5">
        <v>0</v>
      </c>
      <c r="I62" s="5">
        <f>ROUND(ROUND(H62,2)*ROUND(G62,3),2)</f>
        <v>0</v>
      </c>
      <c r="O62">
        <f>(I62*15)/100</f>
        <v>0</v>
      </c>
      <c r="P62" t="s">
        <v>5</v>
      </c>
    </row>
    <row r="63" spans="1:16" x14ac:dyDescent="0.2">
      <c r="A63" s="4" t="s">
        <v>4</v>
      </c>
      <c r="E63" s="1" t="s">
        <v>125</v>
      </c>
    </row>
    <row r="64" spans="1:16" x14ac:dyDescent="0.2">
      <c r="A64" s="3" t="s">
        <v>2</v>
      </c>
      <c r="E64" s="2" t="s">
        <v>0</v>
      </c>
    </row>
    <row r="65" spans="1:18" ht="38.25" x14ac:dyDescent="0.2">
      <c r="A65" t="s">
        <v>1</v>
      </c>
      <c r="E65" s="1" t="s">
        <v>124</v>
      </c>
    </row>
    <row r="66" spans="1:18" x14ac:dyDescent="0.2">
      <c r="A66" s="9" t="s">
        <v>10</v>
      </c>
      <c r="B66" s="10" t="s">
        <v>123</v>
      </c>
      <c r="C66" s="10" t="s">
        <v>122</v>
      </c>
      <c r="D66" s="9" t="s">
        <v>0</v>
      </c>
      <c r="E66" s="8" t="s">
        <v>121</v>
      </c>
      <c r="F66" s="7" t="s">
        <v>34</v>
      </c>
      <c r="G66" s="6">
        <v>0.14099999999999999</v>
      </c>
      <c r="H66" s="5">
        <v>0</v>
      </c>
      <c r="I66" s="5">
        <f>ROUND(ROUND(H66,2)*ROUND(G66,3),2)</f>
        <v>0</v>
      </c>
      <c r="O66">
        <f>(I66*15)/100</f>
        <v>0</v>
      </c>
      <c r="P66" t="s">
        <v>5</v>
      </c>
    </row>
    <row r="67" spans="1:18" x14ac:dyDescent="0.2">
      <c r="A67" s="4" t="s">
        <v>4</v>
      </c>
      <c r="E67" s="1" t="s">
        <v>116</v>
      </c>
    </row>
    <row r="68" spans="1:18" x14ac:dyDescent="0.2">
      <c r="A68" s="3" t="s">
        <v>2</v>
      </c>
      <c r="E68" s="2" t="s">
        <v>120</v>
      </c>
    </row>
    <row r="69" spans="1:18" ht="76.5" x14ac:dyDescent="0.2">
      <c r="A69" t="s">
        <v>1</v>
      </c>
      <c r="E69" s="1" t="s">
        <v>114</v>
      </c>
    </row>
    <row r="70" spans="1:18" x14ac:dyDescent="0.2">
      <c r="A70" s="9" t="s">
        <v>10</v>
      </c>
      <c r="B70" s="10" t="s">
        <v>119</v>
      </c>
      <c r="C70" s="10" t="s">
        <v>118</v>
      </c>
      <c r="D70" s="9" t="s">
        <v>0</v>
      </c>
      <c r="E70" s="8" t="s">
        <v>117</v>
      </c>
      <c r="F70" s="7" t="s">
        <v>34</v>
      </c>
      <c r="G70" s="6">
        <v>10</v>
      </c>
      <c r="H70" s="5">
        <v>0</v>
      </c>
      <c r="I70" s="5">
        <f>ROUND(ROUND(H70,2)*ROUND(G70,3),2)</f>
        <v>0</v>
      </c>
      <c r="O70">
        <f>(I70*15)/100</f>
        <v>0</v>
      </c>
      <c r="P70" t="s">
        <v>5</v>
      </c>
    </row>
    <row r="71" spans="1:18" x14ac:dyDescent="0.2">
      <c r="A71" s="4" t="s">
        <v>4</v>
      </c>
      <c r="E71" s="1" t="s">
        <v>116</v>
      </c>
    </row>
    <row r="72" spans="1:18" x14ac:dyDescent="0.2">
      <c r="A72" s="3" t="s">
        <v>2</v>
      </c>
      <c r="E72" s="2" t="s">
        <v>115</v>
      </c>
    </row>
    <row r="73" spans="1:18" ht="76.5" x14ac:dyDescent="0.2">
      <c r="A73" t="s">
        <v>1</v>
      </c>
      <c r="E73" s="1" t="s">
        <v>114</v>
      </c>
    </row>
    <row r="74" spans="1:18" ht="25.5" x14ac:dyDescent="0.2">
      <c r="A74" s="9" t="s">
        <v>10</v>
      </c>
      <c r="B74" s="10" t="s">
        <v>113</v>
      </c>
      <c r="C74" s="10" t="s">
        <v>112</v>
      </c>
      <c r="D74" s="9" t="s">
        <v>0</v>
      </c>
      <c r="E74" s="8" t="s">
        <v>111</v>
      </c>
      <c r="F74" s="7" t="s">
        <v>60</v>
      </c>
      <c r="G74" s="6">
        <v>18</v>
      </c>
      <c r="H74" s="5">
        <v>0</v>
      </c>
      <c r="I74" s="5">
        <f>ROUND(ROUND(H74,2)*ROUND(G74,3),2)</f>
        <v>0</v>
      </c>
      <c r="O74">
        <f>(I74*15)/100</f>
        <v>0</v>
      </c>
      <c r="P74" t="s">
        <v>5</v>
      </c>
    </row>
    <row r="75" spans="1:18" ht="216.75" x14ac:dyDescent="0.2">
      <c r="A75" s="4" t="s">
        <v>4</v>
      </c>
      <c r="E75" s="1" t="s">
        <v>110</v>
      </c>
    </row>
    <row r="76" spans="1:18" x14ac:dyDescent="0.2">
      <c r="A76" s="3" t="s">
        <v>2</v>
      </c>
      <c r="E76" s="2" t="s">
        <v>109</v>
      </c>
    </row>
    <row r="77" spans="1:18" x14ac:dyDescent="0.2">
      <c r="A77" t="s">
        <v>1</v>
      </c>
      <c r="E77" s="1" t="s">
        <v>0</v>
      </c>
    </row>
    <row r="78" spans="1:18" ht="12.75" customHeight="1" x14ac:dyDescent="0.2">
      <c r="A78" s="12" t="s">
        <v>31</v>
      </c>
      <c r="B78" s="12"/>
      <c r="C78" s="14" t="s">
        <v>108</v>
      </c>
      <c r="D78" s="12"/>
      <c r="E78" s="13" t="s">
        <v>107</v>
      </c>
      <c r="F78" s="12"/>
      <c r="G78" s="12"/>
      <c r="H78" s="12"/>
      <c r="I78" s="11">
        <f>0+Q78</f>
        <v>0</v>
      </c>
      <c r="O78">
        <f>0+R78</f>
        <v>0</v>
      </c>
      <c r="Q78">
        <f>0+I79+I83+I87+I91</f>
        <v>0</v>
      </c>
      <c r="R78">
        <f>0+O79+O83+O87+O91</f>
        <v>0</v>
      </c>
    </row>
    <row r="79" spans="1:18" x14ac:dyDescent="0.2">
      <c r="A79" s="9" t="s">
        <v>10</v>
      </c>
      <c r="B79" s="10" t="s">
        <v>106</v>
      </c>
      <c r="C79" s="10" t="s">
        <v>105</v>
      </c>
      <c r="D79" s="9" t="s">
        <v>0</v>
      </c>
      <c r="E79" s="8" t="s">
        <v>104</v>
      </c>
      <c r="F79" s="7" t="s">
        <v>34</v>
      </c>
      <c r="G79" s="6">
        <v>2.5</v>
      </c>
      <c r="H79" s="5">
        <v>0</v>
      </c>
      <c r="I79" s="5">
        <f>ROUND(ROUND(H79,2)*ROUND(G79,3),2)</f>
        <v>0</v>
      </c>
      <c r="O79">
        <f>(I79*15)/100</f>
        <v>0</v>
      </c>
      <c r="P79" t="s">
        <v>5</v>
      </c>
    </row>
    <row r="80" spans="1:18" x14ac:dyDescent="0.2">
      <c r="A80" s="4" t="s">
        <v>4</v>
      </c>
      <c r="E80" s="1" t="s">
        <v>104</v>
      </c>
    </row>
    <row r="81" spans="1:18" x14ac:dyDescent="0.2">
      <c r="A81" s="3" t="s">
        <v>2</v>
      </c>
      <c r="E81" s="2" t="s">
        <v>0</v>
      </c>
    </row>
    <row r="82" spans="1:18" ht="280.5" x14ac:dyDescent="0.2">
      <c r="A82" t="s">
        <v>1</v>
      </c>
      <c r="E82" s="1" t="s">
        <v>103</v>
      </c>
    </row>
    <row r="83" spans="1:18" x14ac:dyDescent="0.2">
      <c r="A83" s="9" t="s">
        <v>10</v>
      </c>
      <c r="B83" s="10" t="s">
        <v>102</v>
      </c>
      <c r="C83" s="10" t="s">
        <v>101</v>
      </c>
      <c r="D83" s="9" t="s">
        <v>0</v>
      </c>
      <c r="E83" s="8" t="s">
        <v>100</v>
      </c>
      <c r="F83" s="7" t="s">
        <v>14</v>
      </c>
      <c r="G83" s="6">
        <v>0.28000000000000003</v>
      </c>
      <c r="H83" s="5">
        <v>0</v>
      </c>
      <c r="I83" s="5">
        <f>ROUND(ROUND(H83,2)*ROUND(G83,3),2)</f>
        <v>0</v>
      </c>
      <c r="O83">
        <f>(I83*15)/100</f>
        <v>0</v>
      </c>
      <c r="P83" t="s">
        <v>5</v>
      </c>
    </row>
    <row r="84" spans="1:18" x14ac:dyDescent="0.2">
      <c r="A84" s="4" t="s">
        <v>4</v>
      </c>
      <c r="E84" s="1" t="s">
        <v>100</v>
      </c>
    </row>
    <row r="85" spans="1:18" x14ac:dyDescent="0.2">
      <c r="A85" s="3" t="s">
        <v>2</v>
      </c>
      <c r="E85" s="2" t="s">
        <v>0</v>
      </c>
    </row>
    <row r="86" spans="1:18" ht="178.5" x14ac:dyDescent="0.2">
      <c r="A86" t="s">
        <v>1</v>
      </c>
      <c r="E86" s="1" t="s">
        <v>99</v>
      </c>
    </row>
    <row r="87" spans="1:18" x14ac:dyDescent="0.2">
      <c r="A87" s="9" t="s">
        <v>10</v>
      </c>
      <c r="B87" s="10" t="s">
        <v>98</v>
      </c>
      <c r="C87" s="10" t="s">
        <v>97</v>
      </c>
      <c r="D87" s="9" t="s">
        <v>0</v>
      </c>
      <c r="E87" s="8" t="s">
        <v>93</v>
      </c>
      <c r="F87" s="7" t="s">
        <v>34</v>
      </c>
      <c r="G87" s="6">
        <v>1</v>
      </c>
      <c r="H87" s="5">
        <v>0</v>
      </c>
      <c r="I87" s="5">
        <f>ROUND(ROUND(H87,2)*ROUND(G87,3),2)</f>
        <v>0</v>
      </c>
      <c r="O87">
        <f>(I87*15)/100</f>
        <v>0</v>
      </c>
      <c r="P87" t="s">
        <v>5</v>
      </c>
    </row>
    <row r="88" spans="1:18" x14ac:dyDescent="0.2">
      <c r="A88" s="4" t="s">
        <v>4</v>
      </c>
      <c r="E88" s="1" t="s">
        <v>93</v>
      </c>
    </row>
    <row r="89" spans="1:18" x14ac:dyDescent="0.2">
      <c r="A89" s="3" t="s">
        <v>2</v>
      </c>
      <c r="E89" s="2" t="s">
        <v>0</v>
      </c>
    </row>
    <row r="90" spans="1:18" ht="51" x14ac:dyDescent="0.2">
      <c r="A90" t="s">
        <v>1</v>
      </c>
      <c r="E90" s="1" t="s">
        <v>92</v>
      </c>
    </row>
    <row r="91" spans="1:18" x14ac:dyDescent="0.2">
      <c r="A91" s="9" t="s">
        <v>10</v>
      </c>
      <c r="B91" s="10" t="s">
        <v>96</v>
      </c>
      <c r="C91" s="10" t="s">
        <v>95</v>
      </c>
      <c r="D91" s="9" t="s">
        <v>0</v>
      </c>
      <c r="E91" s="8" t="s">
        <v>94</v>
      </c>
      <c r="F91" s="7" t="s">
        <v>34</v>
      </c>
      <c r="G91" s="6">
        <v>1.5</v>
      </c>
      <c r="H91" s="5">
        <v>0</v>
      </c>
      <c r="I91" s="5">
        <f>ROUND(ROUND(H91,2)*ROUND(G91,3),2)</f>
        <v>0</v>
      </c>
      <c r="O91">
        <f>(I91*15)/100</f>
        <v>0</v>
      </c>
      <c r="P91" t="s">
        <v>5</v>
      </c>
    </row>
    <row r="92" spans="1:18" x14ac:dyDescent="0.2">
      <c r="A92" s="4" t="s">
        <v>4</v>
      </c>
      <c r="E92" s="1" t="s">
        <v>93</v>
      </c>
    </row>
    <row r="93" spans="1:18" x14ac:dyDescent="0.2">
      <c r="A93" s="3" t="s">
        <v>2</v>
      </c>
      <c r="E93" s="2" t="s">
        <v>0</v>
      </c>
    </row>
    <row r="94" spans="1:18" ht="51" x14ac:dyDescent="0.2">
      <c r="A94" t="s">
        <v>1</v>
      </c>
      <c r="E94" s="1" t="s">
        <v>92</v>
      </c>
    </row>
    <row r="95" spans="1:18" ht="12.75" customHeight="1" x14ac:dyDescent="0.2">
      <c r="A95" s="12" t="s">
        <v>31</v>
      </c>
      <c r="B95" s="12"/>
      <c r="C95" s="14" t="s">
        <v>91</v>
      </c>
      <c r="D95" s="12"/>
      <c r="E95" s="13" t="s">
        <v>90</v>
      </c>
      <c r="F95" s="12"/>
      <c r="G95" s="12"/>
      <c r="H95" s="12"/>
      <c r="I95" s="11">
        <f>0+Q95</f>
        <v>0</v>
      </c>
      <c r="O95">
        <f>0+R95</f>
        <v>0</v>
      </c>
      <c r="Q95">
        <f>0+I96+I100</f>
        <v>0</v>
      </c>
      <c r="R95">
        <f>0+O96+O100</f>
        <v>0</v>
      </c>
    </row>
    <row r="96" spans="1:18" x14ac:dyDescent="0.2">
      <c r="A96" s="9" t="s">
        <v>10</v>
      </c>
      <c r="B96" s="10" t="s">
        <v>89</v>
      </c>
      <c r="C96" s="10" t="s">
        <v>88</v>
      </c>
      <c r="D96" s="9" t="s">
        <v>0</v>
      </c>
      <c r="E96" s="8" t="s">
        <v>87</v>
      </c>
      <c r="F96" s="7" t="s">
        <v>34</v>
      </c>
      <c r="G96" s="6">
        <v>1.05</v>
      </c>
      <c r="H96" s="5">
        <v>0</v>
      </c>
      <c r="I96" s="5">
        <f>ROUND(ROUND(H96,2)*ROUND(G96,3),2)</f>
        <v>0</v>
      </c>
      <c r="O96">
        <f>(I96*15)/100</f>
        <v>0</v>
      </c>
      <c r="P96" t="s">
        <v>5</v>
      </c>
    </row>
    <row r="97" spans="1:18" x14ac:dyDescent="0.2">
      <c r="A97" s="4" t="s">
        <v>4</v>
      </c>
      <c r="E97" s="1" t="s">
        <v>87</v>
      </c>
    </row>
    <row r="98" spans="1:18" x14ac:dyDescent="0.2">
      <c r="A98" s="3" t="s">
        <v>2</v>
      </c>
      <c r="E98" s="2" t="s">
        <v>86</v>
      </c>
    </row>
    <row r="99" spans="1:18" ht="280.5" x14ac:dyDescent="0.2">
      <c r="A99" t="s">
        <v>1</v>
      </c>
      <c r="E99" s="1" t="s">
        <v>85</v>
      </c>
    </row>
    <row r="100" spans="1:18" x14ac:dyDescent="0.2">
      <c r="A100" s="9" t="s">
        <v>10</v>
      </c>
      <c r="B100" s="10" t="s">
        <v>84</v>
      </c>
      <c r="C100" s="10" t="s">
        <v>83</v>
      </c>
      <c r="D100" s="9" t="s">
        <v>0</v>
      </c>
      <c r="E100" s="8" t="s">
        <v>82</v>
      </c>
      <c r="F100" s="7" t="s">
        <v>34</v>
      </c>
      <c r="G100" s="6">
        <v>1.4</v>
      </c>
      <c r="H100" s="5">
        <v>0</v>
      </c>
      <c r="I100" s="5">
        <f>ROUND(ROUND(H100,2)*ROUND(G100,3),2)</f>
        <v>0</v>
      </c>
      <c r="O100">
        <f>(I100*15)/100</f>
        <v>0</v>
      </c>
      <c r="P100" t="s">
        <v>5</v>
      </c>
    </row>
    <row r="101" spans="1:18" x14ac:dyDescent="0.2">
      <c r="A101" s="4" t="s">
        <v>4</v>
      </c>
      <c r="E101" s="1" t="s">
        <v>82</v>
      </c>
    </row>
    <row r="102" spans="1:18" x14ac:dyDescent="0.2">
      <c r="A102" s="3" t="s">
        <v>2</v>
      </c>
      <c r="E102" s="2" t="s">
        <v>81</v>
      </c>
    </row>
    <row r="103" spans="1:18" ht="76.5" x14ac:dyDescent="0.2">
      <c r="A103" t="s">
        <v>1</v>
      </c>
      <c r="E103" s="1" t="s">
        <v>80</v>
      </c>
    </row>
    <row r="104" spans="1:18" ht="12.75" customHeight="1" x14ac:dyDescent="0.2">
      <c r="A104" s="12" t="s">
        <v>31</v>
      </c>
      <c r="B104" s="12"/>
      <c r="C104" s="14" t="s">
        <v>79</v>
      </c>
      <c r="D104" s="12"/>
      <c r="E104" s="13" t="s">
        <v>78</v>
      </c>
      <c r="F104" s="12"/>
      <c r="G104" s="12"/>
      <c r="H104" s="12"/>
      <c r="I104" s="11">
        <f>0+Q104</f>
        <v>0</v>
      </c>
      <c r="O104">
        <f>0+R104</f>
        <v>0</v>
      </c>
      <c r="Q104">
        <f>0+I105+I109+I113</f>
        <v>0</v>
      </c>
      <c r="R104">
        <f>0+O105+O109+O113</f>
        <v>0</v>
      </c>
    </row>
    <row r="105" spans="1:18" x14ac:dyDescent="0.2">
      <c r="A105" s="9" t="s">
        <v>10</v>
      </c>
      <c r="B105" s="10" t="s">
        <v>77</v>
      </c>
      <c r="C105" s="10" t="s">
        <v>76</v>
      </c>
      <c r="D105" s="9" t="s">
        <v>0</v>
      </c>
      <c r="E105" s="8" t="s">
        <v>75</v>
      </c>
      <c r="F105" s="7" t="s">
        <v>54</v>
      </c>
      <c r="G105" s="6">
        <v>10.25</v>
      </c>
      <c r="H105" s="5">
        <v>0</v>
      </c>
      <c r="I105" s="5">
        <f>ROUND(ROUND(H105,2)*ROUND(G105,3),2)</f>
        <v>0</v>
      </c>
      <c r="O105">
        <f>(I105*15)/100</f>
        <v>0</v>
      </c>
      <c r="P105" t="s">
        <v>5</v>
      </c>
    </row>
    <row r="106" spans="1:18" x14ac:dyDescent="0.2">
      <c r="A106" s="4" t="s">
        <v>4</v>
      </c>
      <c r="E106" s="1" t="s">
        <v>75</v>
      </c>
    </row>
    <row r="107" spans="1:18" x14ac:dyDescent="0.2">
      <c r="A107" s="3" t="s">
        <v>2</v>
      </c>
      <c r="E107" s="2" t="s">
        <v>0</v>
      </c>
    </row>
    <row r="108" spans="1:18" ht="51" x14ac:dyDescent="0.2">
      <c r="A108" t="s">
        <v>1</v>
      </c>
      <c r="E108" s="1" t="s">
        <v>74</v>
      </c>
    </row>
    <row r="109" spans="1:18" x14ac:dyDescent="0.2">
      <c r="A109" s="9" t="s">
        <v>10</v>
      </c>
      <c r="B109" s="10" t="s">
        <v>73</v>
      </c>
      <c r="C109" s="10" t="s">
        <v>72</v>
      </c>
      <c r="D109" s="9" t="s">
        <v>0</v>
      </c>
      <c r="E109" s="8" t="s">
        <v>71</v>
      </c>
      <c r="F109" s="7" t="s">
        <v>54</v>
      </c>
      <c r="G109" s="6">
        <v>100</v>
      </c>
      <c r="H109" s="5">
        <v>0</v>
      </c>
      <c r="I109" s="5">
        <f>ROUND(ROUND(H109,2)*ROUND(G109,3),2)</f>
        <v>0</v>
      </c>
      <c r="O109">
        <f>(I109*15)/100</f>
        <v>0</v>
      </c>
      <c r="P109" t="s">
        <v>5</v>
      </c>
    </row>
    <row r="110" spans="1:18" x14ac:dyDescent="0.2">
      <c r="A110" s="4" t="s">
        <v>4</v>
      </c>
      <c r="E110" s="1" t="s">
        <v>71</v>
      </c>
    </row>
    <row r="111" spans="1:18" x14ac:dyDescent="0.2">
      <c r="A111" s="3" t="s">
        <v>2</v>
      </c>
      <c r="E111" s="2" t="s">
        <v>70</v>
      </c>
    </row>
    <row r="112" spans="1:18" ht="51" x14ac:dyDescent="0.2">
      <c r="A112" t="s">
        <v>1</v>
      </c>
      <c r="E112" s="1" t="s">
        <v>65</v>
      </c>
    </row>
    <row r="113" spans="1:18" x14ac:dyDescent="0.2">
      <c r="A113" s="9" t="s">
        <v>10</v>
      </c>
      <c r="B113" s="10" t="s">
        <v>69</v>
      </c>
      <c r="C113" s="10" t="s">
        <v>68</v>
      </c>
      <c r="D113" s="9" t="s">
        <v>0</v>
      </c>
      <c r="E113" s="8" t="s">
        <v>67</v>
      </c>
      <c r="F113" s="7" t="s">
        <v>54</v>
      </c>
      <c r="G113" s="6">
        <v>23.513999999999999</v>
      </c>
      <c r="H113" s="5">
        <v>0</v>
      </c>
      <c r="I113" s="5">
        <f>ROUND(ROUND(H113,2)*ROUND(G113,3),2)</f>
        <v>0</v>
      </c>
      <c r="O113">
        <f>(I113*15)/100</f>
        <v>0</v>
      </c>
      <c r="P113" t="s">
        <v>5</v>
      </c>
    </row>
    <row r="114" spans="1:18" x14ac:dyDescent="0.2">
      <c r="A114" s="4" t="s">
        <v>4</v>
      </c>
      <c r="E114" s="1" t="s">
        <v>67</v>
      </c>
    </row>
    <row r="115" spans="1:18" ht="51" x14ac:dyDescent="0.2">
      <c r="A115" s="3" t="s">
        <v>2</v>
      </c>
      <c r="E115" s="2" t="s">
        <v>66</v>
      </c>
    </row>
    <row r="116" spans="1:18" ht="51" x14ac:dyDescent="0.2">
      <c r="A116" t="s">
        <v>1</v>
      </c>
      <c r="E116" s="1" t="s">
        <v>65</v>
      </c>
    </row>
    <row r="117" spans="1:18" ht="12.75" customHeight="1" x14ac:dyDescent="0.2">
      <c r="A117" s="12" t="s">
        <v>31</v>
      </c>
      <c r="B117" s="12"/>
      <c r="C117" s="14" t="s">
        <v>64</v>
      </c>
      <c r="D117" s="12"/>
      <c r="E117" s="13" t="s">
        <v>63</v>
      </c>
      <c r="F117" s="12"/>
      <c r="G117" s="12"/>
      <c r="H117" s="12"/>
      <c r="I117" s="11">
        <f>0+Q117</f>
        <v>0</v>
      </c>
      <c r="O117">
        <f>0+R117</f>
        <v>0</v>
      </c>
      <c r="Q117">
        <f>0+I118+I122+I126+I130+I134+I138</f>
        <v>0</v>
      </c>
      <c r="R117">
        <f>0+O118+O122+O126+O130+O134+O138</f>
        <v>0</v>
      </c>
    </row>
    <row r="118" spans="1:18" x14ac:dyDescent="0.2">
      <c r="A118" s="9" t="s">
        <v>10</v>
      </c>
      <c r="B118" s="10" t="s">
        <v>62</v>
      </c>
      <c r="C118" s="10" t="s">
        <v>61</v>
      </c>
      <c r="D118" s="9" t="s">
        <v>0</v>
      </c>
      <c r="E118" s="8" t="s">
        <v>59</v>
      </c>
      <c r="F118" s="7" t="s">
        <v>60</v>
      </c>
      <c r="G118" s="6">
        <v>9.9559999999999995</v>
      </c>
      <c r="H118" s="5">
        <v>0</v>
      </c>
      <c r="I118" s="5">
        <f>ROUND(ROUND(H118,2)*ROUND(G118,3),2)</f>
        <v>0</v>
      </c>
      <c r="O118">
        <f>(I118*15)/100</f>
        <v>0</v>
      </c>
      <c r="P118" t="s">
        <v>5</v>
      </c>
    </row>
    <row r="119" spans="1:18" x14ac:dyDescent="0.2">
      <c r="A119" s="4" t="s">
        <v>4</v>
      </c>
      <c r="E119" s="1" t="s">
        <v>59</v>
      </c>
    </row>
    <row r="120" spans="1:18" x14ac:dyDescent="0.2">
      <c r="A120" s="3" t="s">
        <v>2</v>
      </c>
      <c r="E120" s="2" t="s">
        <v>58</v>
      </c>
    </row>
    <row r="121" spans="1:18" ht="38.25" x14ac:dyDescent="0.2">
      <c r="A121" t="s">
        <v>1</v>
      </c>
      <c r="E121" s="1" t="s">
        <v>57</v>
      </c>
    </row>
    <row r="122" spans="1:18" x14ac:dyDescent="0.2">
      <c r="A122" s="9" t="s">
        <v>10</v>
      </c>
      <c r="B122" s="10" t="s">
        <v>56</v>
      </c>
      <c r="C122" s="10" t="s">
        <v>55</v>
      </c>
      <c r="D122" s="9" t="s">
        <v>0</v>
      </c>
      <c r="E122" s="8" t="s">
        <v>53</v>
      </c>
      <c r="F122" s="7" t="s">
        <v>54</v>
      </c>
      <c r="G122" s="6">
        <v>154</v>
      </c>
      <c r="H122" s="5">
        <v>0</v>
      </c>
      <c r="I122" s="5">
        <f>ROUND(ROUND(H122,2)*ROUND(G122,3),2)</f>
        <v>0</v>
      </c>
      <c r="O122">
        <f>(I122*15)/100</f>
        <v>0</v>
      </c>
      <c r="P122" t="s">
        <v>5</v>
      </c>
    </row>
    <row r="123" spans="1:18" x14ac:dyDescent="0.2">
      <c r="A123" s="4" t="s">
        <v>4</v>
      </c>
      <c r="E123" s="1" t="s">
        <v>53</v>
      </c>
    </row>
    <row r="124" spans="1:18" ht="51" x14ac:dyDescent="0.2">
      <c r="A124" s="3" t="s">
        <v>2</v>
      </c>
      <c r="E124" s="2" t="s">
        <v>52</v>
      </c>
    </row>
    <row r="125" spans="1:18" ht="25.5" x14ac:dyDescent="0.2">
      <c r="A125" t="s">
        <v>1</v>
      </c>
      <c r="E125" s="1" t="s">
        <v>51</v>
      </c>
    </row>
    <row r="126" spans="1:18" x14ac:dyDescent="0.2">
      <c r="A126" s="9" t="s">
        <v>10</v>
      </c>
      <c r="B126" s="10" t="s">
        <v>50</v>
      </c>
      <c r="C126" s="10" t="s">
        <v>49</v>
      </c>
      <c r="D126" s="9" t="s">
        <v>0</v>
      </c>
      <c r="E126" s="8" t="s">
        <v>48</v>
      </c>
      <c r="F126" s="7" t="s">
        <v>34</v>
      </c>
      <c r="G126" s="6">
        <v>2.4500000000000002</v>
      </c>
      <c r="H126" s="5">
        <v>0</v>
      </c>
      <c r="I126" s="5">
        <f>ROUND(ROUND(H126,2)*ROUND(G126,3),2)</f>
        <v>0</v>
      </c>
      <c r="O126">
        <f>(I126*15)/100</f>
        <v>0</v>
      </c>
      <c r="P126" t="s">
        <v>5</v>
      </c>
    </row>
    <row r="127" spans="1:18" x14ac:dyDescent="0.2">
      <c r="A127" s="4" t="s">
        <v>4</v>
      </c>
      <c r="E127" s="1" t="s">
        <v>48</v>
      </c>
    </row>
    <row r="128" spans="1:18" ht="38.25" x14ac:dyDescent="0.2">
      <c r="A128" s="3" t="s">
        <v>2</v>
      </c>
      <c r="E128" s="2" t="s">
        <v>47</v>
      </c>
    </row>
    <row r="129" spans="1:18" ht="89.25" x14ac:dyDescent="0.2">
      <c r="A129" t="s">
        <v>1</v>
      </c>
      <c r="E129" s="1" t="s">
        <v>46</v>
      </c>
    </row>
    <row r="130" spans="1:18" x14ac:dyDescent="0.2">
      <c r="A130" s="9" t="s">
        <v>10</v>
      </c>
      <c r="B130" s="10" t="s">
        <v>45</v>
      </c>
      <c r="C130" s="10" t="s">
        <v>44</v>
      </c>
      <c r="D130" s="9" t="s">
        <v>0</v>
      </c>
      <c r="E130" s="8" t="s">
        <v>42</v>
      </c>
      <c r="F130" s="7" t="s">
        <v>43</v>
      </c>
      <c r="G130" s="6">
        <v>29.4</v>
      </c>
      <c r="H130" s="5">
        <v>0</v>
      </c>
      <c r="I130" s="5">
        <f>ROUND(ROUND(H130,2)*ROUND(G130,3),2)</f>
        <v>0</v>
      </c>
      <c r="O130">
        <f>(I130*15)/100</f>
        <v>0</v>
      </c>
      <c r="P130" t="s">
        <v>5</v>
      </c>
    </row>
    <row r="131" spans="1:18" x14ac:dyDescent="0.2">
      <c r="A131" s="4" t="s">
        <v>4</v>
      </c>
      <c r="E131" s="1" t="s">
        <v>42</v>
      </c>
    </row>
    <row r="132" spans="1:18" x14ac:dyDescent="0.2">
      <c r="A132" s="3" t="s">
        <v>2</v>
      </c>
      <c r="E132" s="2" t="s">
        <v>41</v>
      </c>
    </row>
    <row r="133" spans="1:18" ht="25.5" x14ac:dyDescent="0.2">
      <c r="A133" t="s">
        <v>1</v>
      </c>
      <c r="E133" s="1" t="s">
        <v>40</v>
      </c>
    </row>
    <row r="134" spans="1:18" x14ac:dyDescent="0.2">
      <c r="A134" s="9" t="s">
        <v>10</v>
      </c>
      <c r="B134" s="10" t="s">
        <v>39</v>
      </c>
      <c r="C134" s="10" t="s">
        <v>38</v>
      </c>
      <c r="D134" s="9" t="s">
        <v>0</v>
      </c>
      <c r="E134" s="8" t="s">
        <v>37</v>
      </c>
      <c r="F134" s="7" t="s">
        <v>34</v>
      </c>
      <c r="G134" s="6">
        <v>1</v>
      </c>
      <c r="H134" s="5">
        <v>0</v>
      </c>
      <c r="I134" s="5">
        <f>ROUND(ROUND(H134,2)*ROUND(G134,3),2)</f>
        <v>0</v>
      </c>
      <c r="O134">
        <f>(I134*15)/100</f>
        <v>0</v>
      </c>
      <c r="P134" t="s">
        <v>5</v>
      </c>
    </row>
    <row r="135" spans="1:18" x14ac:dyDescent="0.2">
      <c r="A135" s="4" t="s">
        <v>4</v>
      </c>
      <c r="E135" s="1" t="s">
        <v>37</v>
      </c>
    </row>
    <row r="136" spans="1:18" x14ac:dyDescent="0.2">
      <c r="A136" s="3" t="s">
        <v>2</v>
      </c>
      <c r="E136" s="2" t="s">
        <v>0</v>
      </c>
    </row>
    <row r="137" spans="1:18" ht="76.5" x14ac:dyDescent="0.2">
      <c r="A137" t="s">
        <v>1</v>
      </c>
      <c r="E137" s="1" t="s">
        <v>32</v>
      </c>
    </row>
    <row r="138" spans="1:18" x14ac:dyDescent="0.2">
      <c r="A138" s="9" t="s">
        <v>10</v>
      </c>
      <c r="B138" s="10" t="s">
        <v>36</v>
      </c>
      <c r="C138" s="10" t="s">
        <v>35</v>
      </c>
      <c r="D138" s="9" t="s">
        <v>0</v>
      </c>
      <c r="E138" s="8" t="s">
        <v>33</v>
      </c>
      <c r="F138" s="7" t="s">
        <v>34</v>
      </c>
      <c r="G138" s="6">
        <v>1.5</v>
      </c>
      <c r="H138" s="5">
        <v>0</v>
      </c>
      <c r="I138" s="5">
        <f>ROUND(ROUND(H138,2)*ROUND(G138,3),2)</f>
        <v>0</v>
      </c>
      <c r="O138">
        <f>(I138*15)/100</f>
        <v>0</v>
      </c>
      <c r="P138" t="s">
        <v>5</v>
      </c>
    </row>
    <row r="139" spans="1:18" x14ac:dyDescent="0.2">
      <c r="A139" s="4" t="s">
        <v>4</v>
      </c>
      <c r="E139" s="1" t="s">
        <v>33</v>
      </c>
    </row>
    <row r="140" spans="1:18" x14ac:dyDescent="0.2">
      <c r="A140" s="3" t="s">
        <v>2</v>
      </c>
      <c r="E140" s="2" t="s">
        <v>0</v>
      </c>
    </row>
    <row r="141" spans="1:18" ht="76.5" x14ac:dyDescent="0.2">
      <c r="A141" t="s">
        <v>1</v>
      </c>
      <c r="E141" s="1" t="s">
        <v>32</v>
      </c>
    </row>
    <row r="142" spans="1:18" ht="12.75" customHeight="1" x14ac:dyDescent="0.2">
      <c r="A142" s="12" t="s">
        <v>31</v>
      </c>
      <c r="B142" s="12"/>
      <c r="C142" s="14" t="s">
        <v>30</v>
      </c>
      <c r="D142" s="12"/>
      <c r="E142" s="13" t="s">
        <v>29</v>
      </c>
      <c r="F142" s="12"/>
      <c r="G142" s="12"/>
      <c r="H142" s="12"/>
      <c r="I142" s="11">
        <f>0+Q142</f>
        <v>0</v>
      </c>
      <c r="O142">
        <f>0+R142</f>
        <v>0</v>
      </c>
      <c r="Q142">
        <f>0+I143+I147+I151+I155+I159</f>
        <v>0</v>
      </c>
      <c r="R142">
        <f>0+O143+O147+O151+O155+O159</f>
        <v>0</v>
      </c>
    </row>
    <row r="143" spans="1:18" ht="25.5" x14ac:dyDescent="0.2">
      <c r="A143" s="9" t="s">
        <v>10</v>
      </c>
      <c r="B143" s="10" t="s">
        <v>28</v>
      </c>
      <c r="C143" s="10" t="s">
        <v>27</v>
      </c>
      <c r="D143" s="9" t="s">
        <v>0</v>
      </c>
      <c r="E143" s="8" t="s">
        <v>26</v>
      </c>
      <c r="F143" s="7" t="s">
        <v>14</v>
      </c>
      <c r="G143" s="6">
        <v>134.29499999999999</v>
      </c>
      <c r="H143" s="5">
        <v>0</v>
      </c>
      <c r="I143" s="5">
        <f>ROUND(ROUND(H143,2)*ROUND(G143,3),2)</f>
        <v>0</v>
      </c>
      <c r="O143">
        <f>(I143*15)/100</f>
        <v>0</v>
      </c>
      <c r="P143" t="s">
        <v>5</v>
      </c>
    </row>
    <row r="144" spans="1:18" ht="25.5" x14ac:dyDescent="0.2">
      <c r="A144" s="4" t="s">
        <v>4</v>
      </c>
      <c r="E144" s="1" t="s">
        <v>26</v>
      </c>
    </row>
    <row r="145" spans="1:16" ht="38.25" x14ac:dyDescent="0.2">
      <c r="A145" s="3" t="s">
        <v>2</v>
      </c>
      <c r="E145" s="2" t="s">
        <v>25</v>
      </c>
    </row>
    <row r="146" spans="1:16" ht="89.25" x14ac:dyDescent="0.2">
      <c r="A146" t="s">
        <v>1</v>
      </c>
      <c r="E146" s="1" t="s">
        <v>11</v>
      </c>
    </row>
    <row r="147" spans="1:16" ht="25.5" x14ac:dyDescent="0.2">
      <c r="A147" s="9" t="s">
        <v>10</v>
      </c>
      <c r="B147" s="10" t="s">
        <v>24</v>
      </c>
      <c r="C147" s="10" t="s">
        <v>23</v>
      </c>
      <c r="D147" s="9" t="s">
        <v>0</v>
      </c>
      <c r="E147" s="8" t="s">
        <v>22</v>
      </c>
      <c r="F147" s="7" t="s">
        <v>14</v>
      </c>
      <c r="G147" s="6">
        <v>2.7</v>
      </c>
      <c r="H147" s="5">
        <v>0</v>
      </c>
      <c r="I147" s="5">
        <f>ROUND(ROUND(H147,2)*ROUND(G147,3),2)</f>
        <v>0</v>
      </c>
      <c r="O147">
        <f>(I147*15)/100</f>
        <v>0</v>
      </c>
      <c r="P147" t="s">
        <v>5</v>
      </c>
    </row>
    <row r="148" spans="1:16" ht="25.5" x14ac:dyDescent="0.2">
      <c r="A148" s="4" t="s">
        <v>4</v>
      </c>
      <c r="E148" s="1" t="s">
        <v>22</v>
      </c>
    </row>
    <row r="149" spans="1:16" x14ac:dyDescent="0.2">
      <c r="A149" s="3" t="s">
        <v>2</v>
      </c>
      <c r="E149" s="2" t="s">
        <v>21</v>
      </c>
    </row>
    <row r="150" spans="1:16" ht="89.25" x14ac:dyDescent="0.2">
      <c r="A150" t="s">
        <v>1</v>
      </c>
      <c r="E150" s="1" t="s">
        <v>11</v>
      </c>
    </row>
    <row r="151" spans="1:16" ht="25.5" x14ac:dyDescent="0.2">
      <c r="A151" s="9" t="s">
        <v>10</v>
      </c>
      <c r="B151" s="10" t="s">
        <v>20</v>
      </c>
      <c r="C151" s="10" t="s">
        <v>19</v>
      </c>
      <c r="D151" s="9" t="s">
        <v>0</v>
      </c>
      <c r="E151" s="8" t="s">
        <v>18</v>
      </c>
      <c r="F151" s="7" t="s">
        <v>14</v>
      </c>
      <c r="G151" s="6">
        <v>5.88</v>
      </c>
      <c r="H151" s="5">
        <v>0</v>
      </c>
      <c r="I151" s="5">
        <f>ROUND(ROUND(H151,2)*ROUND(G151,3),2)</f>
        <v>0</v>
      </c>
      <c r="O151">
        <f>(I151*15)/100</f>
        <v>0</v>
      </c>
      <c r="P151" t="s">
        <v>5</v>
      </c>
    </row>
    <row r="152" spans="1:16" ht="25.5" x14ac:dyDescent="0.2">
      <c r="A152" s="4" t="s">
        <v>4</v>
      </c>
      <c r="E152" s="1" t="s">
        <v>18</v>
      </c>
    </row>
    <row r="153" spans="1:16" x14ac:dyDescent="0.2">
      <c r="A153" s="3" t="s">
        <v>2</v>
      </c>
      <c r="E153" s="2" t="s">
        <v>17</v>
      </c>
    </row>
    <row r="154" spans="1:16" ht="89.25" x14ac:dyDescent="0.2">
      <c r="A154" t="s">
        <v>1</v>
      </c>
      <c r="E154" s="1" t="s">
        <v>11</v>
      </c>
    </row>
    <row r="155" spans="1:16" ht="25.5" x14ac:dyDescent="0.2">
      <c r="A155" s="9" t="s">
        <v>10</v>
      </c>
      <c r="B155" s="10" t="s">
        <v>16</v>
      </c>
      <c r="C155" s="10" t="s">
        <v>15</v>
      </c>
      <c r="D155" s="9" t="s">
        <v>0</v>
      </c>
      <c r="E155" s="8" t="s">
        <v>13</v>
      </c>
      <c r="F155" s="7" t="s">
        <v>14</v>
      </c>
      <c r="G155" s="6">
        <v>2.5</v>
      </c>
      <c r="H155" s="5">
        <v>0</v>
      </c>
      <c r="I155" s="5">
        <f>ROUND(ROUND(H155,2)*ROUND(G155,3),2)</f>
        <v>0</v>
      </c>
      <c r="O155">
        <f>(I155*15)/100</f>
        <v>0</v>
      </c>
      <c r="P155" t="s">
        <v>5</v>
      </c>
    </row>
    <row r="156" spans="1:16" ht="25.5" x14ac:dyDescent="0.2">
      <c r="A156" s="4" t="s">
        <v>4</v>
      </c>
      <c r="E156" s="1" t="s">
        <v>13</v>
      </c>
    </row>
    <row r="157" spans="1:16" x14ac:dyDescent="0.2">
      <c r="A157" s="3" t="s">
        <v>2</v>
      </c>
      <c r="E157" s="2" t="s">
        <v>12</v>
      </c>
    </row>
    <row r="158" spans="1:16" ht="89.25" x14ac:dyDescent="0.2">
      <c r="A158" t="s">
        <v>1</v>
      </c>
      <c r="E158" s="1" t="s">
        <v>11</v>
      </c>
    </row>
    <row r="159" spans="1:16" x14ac:dyDescent="0.2">
      <c r="A159" s="9" t="s">
        <v>10</v>
      </c>
      <c r="B159" s="10" t="s">
        <v>9</v>
      </c>
      <c r="C159" s="10" t="s">
        <v>8</v>
      </c>
      <c r="D159" s="9" t="s">
        <v>0</v>
      </c>
      <c r="E159" s="8" t="s">
        <v>7</v>
      </c>
      <c r="F159" s="7" t="s">
        <v>6</v>
      </c>
      <c r="G159" s="6">
        <v>1</v>
      </c>
      <c r="H159" s="5">
        <v>0</v>
      </c>
      <c r="I159" s="5">
        <f>ROUND(ROUND(H159,2)*ROUND(G159,3),2)</f>
        <v>0</v>
      </c>
      <c r="O159">
        <f>(I159*15)/100</f>
        <v>0</v>
      </c>
      <c r="P159" t="s">
        <v>5</v>
      </c>
    </row>
    <row r="160" spans="1:16" ht="25.5" x14ac:dyDescent="0.2">
      <c r="A160" s="4" t="s">
        <v>4</v>
      </c>
      <c r="E160" s="1" t="s">
        <v>3</v>
      </c>
    </row>
    <row r="161" spans="1:5" x14ac:dyDescent="0.2">
      <c r="A161" s="3" t="s">
        <v>2</v>
      </c>
      <c r="E161" s="2" t="s">
        <v>0</v>
      </c>
    </row>
    <row r="162" spans="1:5" x14ac:dyDescent="0.2">
      <c r="A162" t="s">
        <v>1</v>
      </c>
      <c r="E162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02-19-14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2019-09-03T13:42:13Z</dcterms:created>
  <dcterms:modified xsi:type="dcterms:W3CDTF">2019-11-08T12:06:26Z</dcterms:modified>
</cp:coreProperties>
</file>